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ttps://epm.sv-services.at/PWA/ELGA-Int/Freigegebene Dokumente/Koordinationsthemen/Übergaben_JHE/"/>
    </mc:Choice>
  </mc:AlternateContent>
  <bookViews>
    <workbookView xWindow="0" yWindow="0" windowWidth="25200" windowHeight="11535" activeTab="2"/>
  </bookViews>
  <sheets>
    <sheet name="Tasks" sheetId="1" r:id="rId1"/>
    <sheet name="Report" sheetId="4" r:id="rId2"/>
    <sheet name="LOADOPTIONS" sheetId="2" r:id="rId3"/>
    <sheet name="Historie" sheetId="3" r:id="rId4"/>
    <sheet name="Notizen" sheetId="5" r:id="rId5"/>
  </sheets>
  <definedNames>
    <definedName name="_xlnm._FilterDatabase" localSheetId="0" hidden="1">Tasks!$A$1:$R$71</definedName>
    <definedName name="N170607I01">Notizen!$B$3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T8" i="4" l="1"/>
  <c r="BS8" i="4"/>
  <c r="BN8" i="4"/>
  <c r="BK8" i="4"/>
  <c r="BH8" i="4"/>
  <c r="BE8" i="4"/>
  <c r="BB8" i="4"/>
  <c r="BT4" i="4" l="1"/>
  <c r="BS4" i="4"/>
  <c r="BN4" i="4"/>
  <c r="BK4" i="4"/>
  <c r="BH4" i="4"/>
  <c r="BE4" i="4"/>
  <c r="BB4" i="4"/>
  <c r="AW4" i="4"/>
  <c r="AR4" i="4"/>
  <c r="AF4" i="4" l="1"/>
  <c r="AE4" i="4"/>
  <c r="Z4" i="4"/>
  <c r="W4" i="4"/>
  <c r="T4" i="4"/>
  <c r="Q4" i="4"/>
  <c r="N4" i="4"/>
  <c r="I4" i="4"/>
  <c r="D4" i="4"/>
  <c r="T3" i="1" l="1"/>
  <c r="U3" i="1"/>
  <c r="V3" i="1"/>
  <c r="T4" i="1"/>
  <c r="U4" i="1"/>
  <c r="V4" i="1"/>
  <c r="T5" i="1"/>
  <c r="U5" i="1"/>
  <c r="V5" i="1"/>
  <c r="T6" i="1"/>
  <c r="U6" i="1"/>
  <c r="V6" i="1"/>
  <c r="T7" i="1"/>
  <c r="U7" i="1"/>
  <c r="V7" i="1"/>
  <c r="T8" i="1"/>
  <c r="U8" i="1"/>
  <c r="V8" i="1"/>
  <c r="T9" i="1"/>
  <c r="U9" i="1"/>
  <c r="V9" i="1"/>
  <c r="T10" i="1"/>
  <c r="U10" i="1"/>
  <c r="V10" i="1"/>
  <c r="T11" i="1"/>
  <c r="U11" i="1"/>
  <c r="V11" i="1"/>
  <c r="T12" i="1"/>
  <c r="U12" i="1"/>
  <c r="V12" i="1"/>
  <c r="T13" i="1"/>
  <c r="U13" i="1"/>
  <c r="V13" i="1"/>
  <c r="T14" i="1"/>
  <c r="U14" i="1"/>
  <c r="V14" i="1"/>
  <c r="T15" i="1"/>
  <c r="U15" i="1"/>
  <c r="V15" i="1"/>
  <c r="T16" i="1"/>
  <c r="U16" i="1"/>
  <c r="V16" i="1"/>
  <c r="T17" i="1"/>
  <c r="U17" i="1"/>
  <c r="V17" i="1"/>
  <c r="T18" i="1"/>
  <c r="U18" i="1"/>
  <c r="V18" i="1"/>
  <c r="T19" i="1"/>
  <c r="U19" i="1"/>
  <c r="V19" i="1"/>
  <c r="T20" i="1"/>
  <c r="U20" i="1"/>
  <c r="V20" i="1"/>
  <c r="T21" i="1"/>
  <c r="U21" i="1"/>
  <c r="V21" i="1"/>
  <c r="T22" i="1"/>
  <c r="U22" i="1"/>
  <c r="V22" i="1"/>
  <c r="T23" i="1"/>
  <c r="U23" i="1"/>
  <c r="V23" i="1"/>
  <c r="T24" i="1"/>
  <c r="U24" i="1"/>
  <c r="V24" i="1"/>
  <c r="T25" i="1"/>
  <c r="U25" i="1"/>
  <c r="V25" i="1"/>
  <c r="T26" i="1"/>
  <c r="U26" i="1"/>
  <c r="V26" i="1"/>
  <c r="T27" i="1"/>
  <c r="U27" i="1"/>
  <c r="V27" i="1"/>
  <c r="T28" i="1"/>
  <c r="U28" i="1"/>
  <c r="V28" i="1"/>
  <c r="T29" i="1"/>
  <c r="U29" i="1"/>
  <c r="V29" i="1"/>
  <c r="T30" i="1"/>
  <c r="U30" i="1"/>
  <c r="V30" i="1"/>
  <c r="T31" i="1"/>
  <c r="U31" i="1"/>
  <c r="V31" i="1"/>
  <c r="T32" i="1"/>
  <c r="U32" i="1"/>
  <c r="V32" i="1"/>
  <c r="T33" i="1"/>
  <c r="U33" i="1"/>
  <c r="V33" i="1"/>
  <c r="T34" i="1"/>
  <c r="U34" i="1"/>
  <c r="V34" i="1"/>
  <c r="T35" i="1"/>
  <c r="U35" i="1"/>
  <c r="V35" i="1"/>
  <c r="T36" i="1"/>
  <c r="U36" i="1"/>
  <c r="V36" i="1"/>
  <c r="T37" i="1"/>
  <c r="U37" i="1"/>
  <c r="V37" i="1"/>
  <c r="T38" i="1"/>
  <c r="U38" i="1"/>
  <c r="V38" i="1"/>
  <c r="T39" i="1"/>
  <c r="U39" i="1"/>
  <c r="V39" i="1"/>
  <c r="T40" i="1"/>
  <c r="U40" i="1"/>
  <c r="V40" i="1"/>
  <c r="T41" i="1"/>
  <c r="U41" i="1"/>
  <c r="V41" i="1"/>
  <c r="T42" i="1"/>
  <c r="U42" i="1"/>
  <c r="V42" i="1"/>
  <c r="T43" i="1"/>
  <c r="U43" i="1"/>
  <c r="V43" i="1"/>
  <c r="T44" i="1"/>
  <c r="U44" i="1"/>
  <c r="V44" i="1"/>
  <c r="T45" i="1"/>
  <c r="U45" i="1"/>
  <c r="V45" i="1"/>
  <c r="T46" i="1"/>
  <c r="U46" i="1"/>
  <c r="V46" i="1"/>
  <c r="T47" i="1"/>
  <c r="U47" i="1"/>
  <c r="V47" i="1"/>
  <c r="T48" i="1"/>
  <c r="U48" i="1"/>
  <c r="V48" i="1"/>
  <c r="T49" i="1"/>
  <c r="U49" i="1"/>
  <c r="V49" i="1"/>
  <c r="T50" i="1"/>
  <c r="U50" i="1"/>
  <c r="V50" i="1"/>
  <c r="T51" i="1"/>
  <c r="U51" i="1"/>
  <c r="V51" i="1"/>
  <c r="T52" i="1"/>
  <c r="U52" i="1"/>
  <c r="V52" i="1"/>
  <c r="T53" i="1"/>
  <c r="U53" i="1"/>
  <c r="V53" i="1"/>
  <c r="T54" i="1"/>
  <c r="U54" i="1"/>
  <c r="V54" i="1"/>
  <c r="T55" i="1"/>
  <c r="U55" i="1"/>
  <c r="V55" i="1"/>
  <c r="T56" i="1"/>
  <c r="U56" i="1"/>
  <c r="V56" i="1"/>
  <c r="T57" i="1"/>
  <c r="U57" i="1"/>
  <c r="V57" i="1"/>
  <c r="T58" i="1"/>
  <c r="U58" i="1"/>
  <c r="V58" i="1"/>
  <c r="T59" i="1"/>
  <c r="U59" i="1"/>
  <c r="V59" i="1"/>
  <c r="T60" i="1"/>
  <c r="U60" i="1"/>
  <c r="V60" i="1"/>
  <c r="T61" i="1"/>
  <c r="U61" i="1"/>
  <c r="V61" i="1"/>
  <c r="T62" i="1"/>
  <c r="U62" i="1"/>
  <c r="V62" i="1"/>
  <c r="T63" i="1"/>
  <c r="U63" i="1"/>
  <c r="V63" i="1"/>
  <c r="T64" i="1"/>
  <c r="U64" i="1"/>
  <c r="V64" i="1"/>
  <c r="T65" i="1"/>
  <c r="U65" i="1"/>
  <c r="V65" i="1"/>
  <c r="T66" i="1"/>
  <c r="U66" i="1"/>
  <c r="V66" i="1"/>
  <c r="U2" i="1"/>
  <c r="V2" i="1"/>
  <c r="T2" i="1"/>
  <c r="K38" i="1"/>
  <c r="I9" i="4" l="1"/>
  <c r="I8" i="4"/>
  <c r="I10" i="4"/>
  <c r="K53" i="1"/>
  <c r="K4" i="1" l="1"/>
  <c r="K6" i="1"/>
  <c r="K7" i="1"/>
  <c r="K5" i="1"/>
</calcChain>
</file>

<file path=xl/comments1.xml><?xml version="1.0" encoding="utf-8"?>
<comments xmlns="http://schemas.openxmlformats.org/spreadsheetml/2006/main">
  <authors>
    <author>Windows User</author>
    <author>Wolfgang Scherer</author>
  </authors>
  <commentList>
    <comment ref="D1" authorId="0" shapeId="0">
      <text>
        <r>
          <rPr>
            <b/>
            <sz val="9"/>
            <color indexed="81"/>
            <rFont val="Segoe UI"/>
            <charset val="1"/>
          </rPr>
          <t>Windows User:</t>
        </r>
        <r>
          <rPr>
            <sz val="9"/>
            <color indexed="81"/>
            <rFont val="Segoe UI"/>
            <charset val="1"/>
          </rPr>
          <t xml:space="preserve">
Kategorie Betrieb: muss bei Abstimmung mit RZ-AM abgestimmt werden</t>
        </r>
      </text>
    </comment>
    <comment ref="H2" authorId="0" shapeId="0">
      <text>
        <r>
          <rPr>
            <sz val="9"/>
            <color indexed="81"/>
            <rFont val="Segoe UI"/>
            <charset val="1"/>
          </rPr>
          <t>WSC:
NFR hat angemerkt, dass die Punkte 1..4 miteinander neu betrachtet werden müssen
Wenn THS das übernehmen soll, haben wir ja festgestellt, dass DAVOR eine "Business-Logik"-Lernphase in Z-PI nötig ist!
Die Tasks 1..4 müssen daher strukturiert werden in:
- Business Logik Z-PI lernen
- Dokumentation nachziehen auf Grund dessen, was in der Lernphase erkennt wird
- Übergaben JHE -&gt; THS
- Übergaben RDI -&gt; THS
- Doumentation und Vermittlung, was die Workflows hinter den Punkten 1..4 sind</t>
        </r>
      </text>
    </comment>
    <comment ref="E4" authorId="1" shapeId="0">
      <text>
        <r>
          <rPr>
            <b/>
            <sz val="9"/>
            <color indexed="81"/>
            <rFont val="Segoe UI"/>
            <charset val="1"/>
          </rPr>
          <t>Wolfgang Scherer:</t>
        </r>
        <r>
          <rPr>
            <sz val="9"/>
            <color indexed="81"/>
            <rFont val="Segoe UI"/>
            <charset val="1"/>
          </rPr>
          <t xml:space="preserve">
hier fehlt noch die Wartung der Reports aus Punkt 1 und 2
oder es sollte so formuliert werden, dass es ALLE Clearing-Reports sind</t>
        </r>
      </text>
    </comment>
    <comment ref="H5" authorId="0" shapeId="0">
      <text>
        <r>
          <rPr>
            <b/>
            <sz val="9"/>
            <color indexed="81"/>
            <rFont val="Segoe UI"/>
            <charset val="1"/>
          </rPr>
          <t>Windows User:</t>
        </r>
        <r>
          <rPr>
            <sz val="9"/>
            <color indexed="81"/>
            <rFont val="Segoe UI"/>
            <charset val="1"/>
          </rPr>
          <t xml:space="preserve">
Info von GKA: kann begonnen werden, Reihenfolge muss vereinbart werden</t>
        </r>
      </text>
    </comment>
    <comment ref="H6" authorId="0" shapeId="0">
      <text>
        <r>
          <rPr>
            <b/>
            <sz val="9"/>
            <color indexed="81"/>
            <rFont val="Segoe UI"/>
            <charset val="1"/>
          </rPr>
          <t>Windows User:</t>
        </r>
        <r>
          <rPr>
            <sz val="9"/>
            <color indexed="81"/>
            <rFont val="Segoe UI"/>
            <charset val="1"/>
          </rPr>
          <t xml:space="preserve">
Info von NFR: kann begonnen werden, Reihenfolge muss vereinbart werden</t>
        </r>
      </text>
    </comment>
    <comment ref="H7" authorId="0" shapeId="0">
      <text>
        <r>
          <rPr>
            <b/>
            <sz val="9"/>
            <color indexed="81"/>
            <rFont val="Segoe UI"/>
            <charset val="1"/>
          </rPr>
          <t>Windows User:</t>
        </r>
        <r>
          <rPr>
            <sz val="9"/>
            <color indexed="81"/>
            <rFont val="Segoe UI"/>
            <charset val="1"/>
          </rPr>
          <t xml:space="preserve">
Dazu sind auch die Basis-"Lessons" von Punkten 1..4 nötig</t>
        </r>
      </text>
    </comment>
    <comment ref="H10" authorId="0" shapeId="0">
      <text>
        <r>
          <rPr>
            <b/>
            <sz val="9"/>
            <color indexed="81"/>
            <rFont val="Segoe UI"/>
            <charset val="1"/>
          </rPr>
          <t>Windows User:</t>
        </r>
        <r>
          <rPr>
            <sz val="9"/>
            <color indexed="81"/>
            <rFont val="Segoe UI"/>
            <charset val="1"/>
          </rPr>
          <t xml:space="preserve">
Info von NFR: kann begonnen werden, Reihenfolge muss vereinbart werden</t>
        </r>
      </text>
    </comment>
    <comment ref="H17" authorId="0" shapeId="0">
      <text>
        <r>
          <rPr>
            <b/>
            <sz val="9"/>
            <color indexed="81"/>
            <rFont val="Segoe UI"/>
            <charset val="1"/>
          </rPr>
          <t>Windows User:</t>
        </r>
        <r>
          <rPr>
            <sz val="9"/>
            <color indexed="81"/>
            <rFont val="Segoe UI"/>
            <charset val="1"/>
          </rPr>
          <t xml:space="preserve">
Info von NFR: begonnen mit JHE, Tracking nötig</t>
        </r>
      </text>
    </comment>
    <comment ref="E51" authorId="1" shapeId="0">
      <text>
        <r>
          <rPr>
            <b/>
            <sz val="9"/>
            <color indexed="81"/>
            <rFont val="Segoe UI"/>
            <charset val="1"/>
          </rPr>
          <t>Wolfgang Scherer:</t>
        </r>
        <r>
          <rPr>
            <sz val="9"/>
            <color indexed="81"/>
            <rFont val="Segoe UI"/>
            <charset val="1"/>
          </rPr>
          <t xml:space="preserve">
Hier fehlt vielleicht ein "Arbeitspaket" zur Business Analyse dieses Features</t>
        </r>
      </text>
    </comment>
    <comment ref="E52" authorId="1" shapeId="0">
      <text>
        <r>
          <rPr>
            <b/>
            <sz val="9"/>
            <color indexed="81"/>
            <rFont val="Segoe UI"/>
            <charset val="1"/>
          </rPr>
          <t>Wolfgang Scherer:</t>
        </r>
        <r>
          <rPr>
            <sz val="9"/>
            <color indexed="81"/>
            <rFont val="Segoe UI"/>
            <charset val="1"/>
          </rPr>
          <t xml:space="preserve">
Hier fehlt vielleicht ein "Arbeitspaket" zur Business Analyse dieses Features</t>
        </r>
      </text>
    </comment>
    <comment ref="E53" authorId="1" shapeId="0">
      <text>
        <r>
          <rPr>
            <b/>
            <sz val="9"/>
            <color indexed="81"/>
            <rFont val="Segoe UI"/>
            <charset val="1"/>
          </rPr>
          <t>Wolfgang Scherer:</t>
        </r>
        <r>
          <rPr>
            <sz val="9"/>
            <color indexed="81"/>
            <rFont val="Segoe UI"/>
            <charset val="1"/>
          </rPr>
          <t xml:space="preserve">
Hier fehlt vielleicht ein "Arbeitspaket" zur Business Analyse dieses Features</t>
        </r>
      </text>
    </comment>
    <comment ref="E54" authorId="1" shapeId="0">
      <text>
        <r>
          <rPr>
            <b/>
            <sz val="9"/>
            <color indexed="81"/>
            <rFont val="Segoe UI"/>
            <charset val="1"/>
          </rPr>
          <t>Wolfgang Scherer:</t>
        </r>
        <r>
          <rPr>
            <sz val="9"/>
            <color indexed="81"/>
            <rFont val="Segoe UI"/>
            <charset val="1"/>
          </rPr>
          <t xml:space="preserve">
Hier fehlt vielleicht ein "Arbeitspaket" zur Business Analyse dieses Features</t>
        </r>
      </text>
    </comment>
  </commentList>
</comments>
</file>

<file path=xl/sharedStrings.xml><?xml version="1.0" encoding="utf-8"?>
<sst xmlns="http://schemas.openxmlformats.org/spreadsheetml/2006/main" count="482" uniqueCount="210">
  <si>
    <t xml:space="preserve">Übergabe von </t>
  </si>
  <si>
    <t>Übergabe an</t>
  </si>
  <si>
    <t>Link zu Dokumenten/Ordner</t>
  </si>
  <si>
    <t>Kriterium für Abschluss der Übergabe</t>
  </si>
  <si>
    <t>Status</t>
  </si>
  <si>
    <t>Anmerkung</t>
  </si>
  <si>
    <t>Clearing</t>
  </si>
  <si>
    <t>Kategorie</t>
  </si>
  <si>
    <t>Beschreibung des zu übergebenden Themas</t>
  </si>
  <si>
    <t>PLAN-
Fertigstellungstermin</t>
  </si>
  <si>
    <t>IST-
Fertigstellungstermin</t>
  </si>
  <si>
    <t xml:space="preserve">Nr. </t>
  </si>
  <si>
    <t>OPTION</t>
  </si>
  <si>
    <t>VALUE</t>
  </si>
  <si>
    <t>sheetname</t>
  </si>
  <si>
    <t>tablename</t>
  </si>
  <si>
    <t>Tasks</t>
  </si>
  <si>
    <t>columns.NR.type</t>
  </si>
  <si>
    <t>columns.KATEGORIE.type</t>
  </si>
  <si>
    <t>VARCHAR(70)</t>
  </si>
  <si>
    <t>columns.VON.type</t>
  </si>
  <si>
    <t>VARCHAR(32)</t>
  </si>
  <si>
    <t>columns.AN.type</t>
  </si>
  <si>
    <t>VARCHAR(2048)</t>
  </si>
  <si>
    <t>columns.KRITERIUM_ABSCHLUSS.type</t>
  </si>
  <si>
    <t>columns.STATUS.type</t>
  </si>
  <si>
    <t>columns.ANMERKUNG.type</t>
  </si>
  <si>
    <t>columns.ERW_ERGEBNIS.type</t>
  </si>
  <si>
    <t>columns.LINK.type</t>
  </si>
  <si>
    <t>startline</t>
  </si>
  <si>
    <t>translatedatefromexcel</t>
  </si>
  <si>
    <t>true</t>
  </si>
  <si>
    <t>headersInFirstLine</t>
  </si>
  <si>
    <t>false</t>
  </si>
  <si>
    <t>getcoldefsfrom</t>
  </si>
  <si>
    <t>options</t>
  </si>
  <si>
    <t>DECIMAL(5)</t>
  </si>
  <si>
    <t>DATE</t>
  </si>
  <si>
    <t>endline</t>
  </si>
  <si>
    <t>drop_create</t>
  </si>
  <si>
    <t>Johannes Hell</t>
  </si>
  <si>
    <t>Erwartetes Ergebnis nach der Übergabe</t>
  </si>
  <si>
    <t>Projekt</t>
  </si>
  <si>
    <t>WIST</t>
  </si>
  <si>
    <t>UMS</t>
  </si>
  <si>
    <t>Automatischer Versand der reaktiven Ausstattungen</t>
  </si>
  <si>
    <t>Weiterentwicklung bPK Update Bearbeitungsprozess: Weitere Automatisierung</t>
  </si>
  <si>
    <t>JF</t>
  </si>
  <si>
    <t>Fehlerbrief neu</t>
  </si>
  <si>
    <t>Testunterstützung BRZ, Pflege Testumgebungen, (ELGA - Tests)</t>
  </si>
  <si>
    <t xml:space="preserve">OCSP Untestützung </t>
  </si>
  <si>
    <t>Messtransaktion aus Bürger (UMS-Agent-Software)</t>
  </si>
  <si>
    <t>Messtransaktion aus GDA (UMS-Agent-Software)</t>
  </si>
  <si>
    <t>Reporting</t>
  </si>
  <si>
    <t>Support</t>
  </si>
  <si>
    <t>Organisation</t>
  </si>
  <si>
    <t>Test</t>
  </si>
  <si>
    <t>Entwicklung</t>
  </si>
  <si>
    <t>PLAN-
Starttermin</t>
  </si>
  <si>
    <t>ARCH</t>
  </si>
  <si>
    <t>Übergabeaufwand JHE</t>
  </si>
  <si>
    <t>Übernahme-aufwand</t>
  </si>
  <si>
    <t>Wartung Reports (reaktiv, bPK Upd) 
Details: Felherbeseititunge  bei den Reports und ggf. Anpassung an die Gegebenheiten
Wichtig! (SQL Know-How notwendig!: SQL Experten &amp; Fachwissen über die Datenbank!)</t>
  </si>
  <si>
    <t xml:space="preserve">Wartung Reports 
Wichtig! (SQL Know-How notwendig!: SQL Experten &amp; Fachwissen über die Datenbank!) </t>
  </si>
  <si>
    <t>Bearbeitung von Supportanfragen (ggf in Anlehnung an den Vorfall Tilak analysieren, Auswertungen erstellen, bei Verbesserungsmaßnahmen mitwirken)</t>
  </si>
  <si>
    <t>Reports entwickeln (tägliche - extra angefordert, wöchentliche - ZPI wöchentliche, PIF-Fehler für Bereiche wöchentlich)</t>
  </si>
  <si>
    <t>IHE Troubleshooting und -Bugfixing</t>
  </si>
  <si>
    <t>Senior-Level 3rd-Level Support</t>
  </si>
  <si>
    <t>Senior-Level Bugfixing</t>
  </si>
  <si>
    <t>Release-Performance-Tests (in Abstimmung mit TEMA)</t>
  </si>
  <si>
    <t>GDA-I Anbindung (TEST)</t>
  </si>
  <si>
    <t>UMS-Einbindung Test</t>
  </si>
  <si>
    <t>Release-Performance-Tests (in Abstimmung mit TEMA) Architektur</t>
  </si>
  <si>
    <t>Security-Massnahmen(-Katalog(e))</t>
  </si>
  <si>
    <t>Umgebungs-Konfigurationen neuer oder geänderter Bereiche</t>
  </si>
  <si>
    <t>Beratung technischer Ansprechpartner der Bereiche</t>
  </si>
  <si>
    <t>Beratung fachlicher Ansprechpartner der Bereiche</t>
  </si>
  <si>
    <t>Kommunikation ELGA-Bereiche</t>
  </si>
  <si>
    <t>Abstimmung mit RZ-AM</t>
  </si>
  <si>
    <t>Anbindungscockpit pflegen</t>
  </si>
  <si>
    <t>Zertifikats-Management und -Installation</t>
  </si>
  <si>
    <t>System-Monitoring und -Management</t>
  </si>
  <si>
    <t>Apache-Konfiguration (SSL-Terminierung, Load-Balancing)</t>
  </si>
  <si>
    <t>Checklisten erstellen</t>
  </si>
  <si>
    <t>Dokumente überarbeiten</t>
  </si>
  <si>
    <t>Betriebshandbuch pflegen</t>
  </si>
  <si>
    <t>Release-Management, -Building, -Rollout Senior Level</t>
  </si>
  <si>
    <t>Info-Aufbereitung für Management (technische Konzepte)</t>
  </si>
  <si>
    <t>Info-Aufbereitung für Management (fachliche Konzepte)</t>
  </si>
  <si>
    <t>System-übergreifender Überblick auch über ITSV-Themen hinaus</t>
  </si>
  <si>
    <t>GDA-I Anbindung (ARCH)</t>
  </si>
  <si>
    <t>UMS-Einbindung Architektur</t>
  </si>
  <si>
    <t xml:space="preserve">Zugriff beim EAS </t>
  </si>
  <si>
    <t>organisatorische Prozeduren (Tickets ELGA&lt;-&gt;SEL&lt;-&gt;BRZ&lt;-&gt;ITSV-RZ&lt;-&gt;ITSV-ZPI-Team)</t>
  </si>
  <si>
    <t>QS technischer Projektdokumente (die z.B. von DEV oder BUSAN erstellt wurden)</t>
  </si>
  <si>
    <t>GDA-I Anbindung (DEV)</t>
  </si>
  <si>
    <t>UMS-Einbindung Entwicklung (GDA-Agent+SmokeTest)</t>
  </si>
  <si>
    <t>CRA/RBY
nach aktuellem Stand besser NFR+GKA</t>
  </si>
  <si>
    <t>CRA/RBY</t>
  </si>
  <si>
    <t>RZ-AM</t>
  </si>
  <si>
    <t>Z-PI</t>
  </si>
  <si>
    <t>ZPI / WIST / SEL</t>
  </si>
  <si>
    <t>Security</t>
  </si>
  <si>
    <t>Betrieb</t>
  </si>
  <si>
    <t>Inbetriebnahme</t>
  </si>
  <si>
    <t>Analyse</t>
  </si>
  <si>
    <t>Architektur</t>
  </si>
  <si>
    <t>-</t>
  </si>
  <si>
    <t>32+Oracle-DBA-Erfahrung</t>
  </si>
  <si>
    <t>RZ-AM &gt; ARCH</t>
  </si>
  <si>
    <t>Reports analysieren und spezifizieren</t>
  </si>
  <si>
    <t>Gerd Kainz</t>
  </si>
  <si>
    <t>Thomas Schadlinger</t>
  </si>
  <si>
    <t xml:space="preserve">Norbert Fritz </t>
  </si>
  <si>
    <t>1. Min. ein Mal selbstständig durchgeführtes Reporting.
2. Aktualisierte Dukumentation von dem Reporting</t>
  </si>
  <si>
    <t>Die Wartung von dem Report kann selbstständig duchgeführt werden</t>
  </si>
  <si>
    <t xml:space="preserve">Die Supportanfragen aus Entwicklersicht können selbstständig durchgeführt werden und im Bedarfsfall and den Architekten übertragen werden. </t>
  </si>
  <si>
    <t xml:space="preserve">Bestätigung, dass die vorhandene Dokumentation von dem Report in ausreichender Qualität und Umfang vorliegt, damit die Wartung von dem Report möglich ist. </t>
  </si>
  <si>
    <t>1. Bestätigung, dass die vorhandene Dokumentation in ausreichender Qualität und Umfang vorliegt, damit die Testunterstützung mit BRZ durchgeführt werden kann. 
2. Bestätigung, dass die vorhandene Dokumentation in ausreichender Qualität und Umfang vorliegt, damit die Testumgebungen gepflegt werden können</t>
  </si>
  <si>
    <t xml:space="preserve">Erforderliche Tests können aus Sicht des WIST-Batch  durchgeführt werden und bei Bedarf die Kollegen der relevanten Teilkomponenten unterstütz werden  </t>
  </si>
  <si>
    <t xml:space="preserve">1. Bestätigung, dass die vorhandene Dokumentation in ausreichender Qualität und Umfang vorliegt, damit die Testunterstützung durchgeführt werden kann. </t>
  </si>
  <si>
    <t xml:space="preserve">Vertretung des WIST-Batch in den erforderlichen JF. </t>
  </si>
  <si>
    <t>WIST-Batch und ELGA spezifisches Know-How kann im JF eingebracht werden und die Themen in dem JF mitgenommen werden</t>
  </si>
  <si>
    <t>Zugriff für den EAS ist eingerichtet.</t>
  </si>
  <si>
    <t>Bestätigung, dass die Nutzung des EAS stattfindet alle nutzerspezifischen geklärt sind.</t>
  </si>
  <si>
    <t>Die Messtransaktion aus der Bürgersicht kann gänzlich betreut werden.</t>
  </si>
  <si>
    <t xml:space="preserve">Bestätigung, dass die vorhandene Dokumentation von Messtransaktion aus Bürgersicht in ausreichender Qualität und Umfang vorliegt, damit die Betreuung möglich ist. </t>
  </si>
  <si>
    <t>Die Messtransaktion aus der GDA-Sicht kann gänzlich betreut werden.</t>
  </si>
  <si>
    <t>Die Entwicklung bei dem WIST-Batch für den "Fehlerbrief neu"  kann gänzlich betreut werden.</t>
  </si>
  <si>
    <t xml:space="preserve">Bestätigung, dass die vorhandene Dokumentation von WIST-Batch für den "Fehlerbrief neu" in ausreichender Qualität und Umfang vorliegt, damit die Betreuung möglich ist. </t>
  </si>
  <si>
    <t>bpk Update Report: "Bearbeitung erledigter Fälle" mit internen Ressourcen durchgeführt und Analysen bei Bedarf durchgeführt werden können</t>
  </si>
  <si>
    <t>Die Entwicklungsergebnisse und Dokumentation für den automatischen Versand der reaktiven Ausstattungen ist übernommen und die Software kann betruet werden.</t>
  </si>
  <si>
    <t xml:space="preserve">Bestätigung, dass die vorhandene Dokumentation von der Entwicklung für den automatischen Versand der reaktiven Ausstattungen in ausreichender Qualität und Umfang vorliegt, damit die Betreuung möglich ist. </t>
  </si>
  <si>
    <t>Forhandenes Know-How ist soweit übernommen, dass die Weiterentwicklungen beim bPK Update Bearbeitungsprozess zur weiteren Automatisierung durchgeführt werden können</t>
  </si>
  <si>
    <t xml:space="preserve">Bestätigung, dass die vorhandene Dokumentation bPK Update Bearbeitungsprozess in ausreichender Qualität und Umfang vorliegt, damit die Betreuung möglich ist. </t>
  </si>
  <si>
    <t>Forhandenes Know-How ist soweit übernommen, dass die Unterstützung bei der OCSP Implementierung durchgeführt werden kann</t>
  </si>
  <si>
    <t xml:space="preserve">Bestätigung, dass die vorhandene Dokumentation über die geplanten OCSP Implementierungen in ausreichender Qualität und Umfang vorliegt, damit die Betreuung möglich ist. </t>
  </si>
  <si>
    <t>fachliche Dokumentation über alle vorhandenen Reports ist gefunden und aufgezeichnet oder nachgeholt.</t>
  </si>
  <si>
    <t>&lt;--</t>
  </si>
  <si>
    <t>Bestätigung, dass alle Information zur Problemlösung vorhanden ist und verstanden wurde.</t>
  </si>
  <si>
    <t>Performance-Tests-Suites, die zu jeder Release ZWINGEND durchgeführt werden müssen, können durchgeführt werden und die Suite kann neuen Gegebenheiten angepasst werden.</t>
  </si>
  <si>
    <t>Alle Fragen der fachlichen Ansprechpartner der ELGA-Bereiche können beantwortet werden oder es gibt Information darüber, wer die Frage beantworten kann.</t>
  </si>
  <si>
    <t>Dokumentation aus der Erfahrung mit den bisherigen Anbindungen ist komplett und auffindbar.</t>
  </si>
  <si>
    <t>Die Informationen im Cockpit sind verstanden. Es ist dokumentiert, was die Informationen bedeuten und woher sie zu beziehen sind.</t>
  </si>
  <si>
    <t>Kenntnis der Wissens- und Informationsverteilung im ELGA-Ökosystem der ITSV , der SV und der System- und Betriebspartner.
Fachlicher Objektmodell des Z-PI.
Use-Cases und Business-Logik des Z-PI.</t>
  </si>
  <si>
    <t>Dokumentation der aktuell gelebten Prozeduren zu Support/Incidents/Problems</t>
  </si>
  <si>
    <t>Anbindungs-Prozesse
anhand des Anbindungs-Guides</t>
  </si>
  <si>
    <t>Die nötigen organisatorischen Tätigkeiten bei der ITSV zur Anbindung eines neuen Bereichs an den Z-PI können gänzlich durchgeführt werden.
Für die technischen Durchführungen (Eintrag in Regelwerk, Netzwerk-Routen und Freischaltungen, Zertifikats-Management) können die notwendigen Informationen aufbereitet und an die jeweiligen Techniker übergeben werden. Die beteiligten technischen OEs sind bekannt und die Schnittstellen mit ihnen abgestimmt.
Voraussetzungen:
Punkt 34 - Zertifikats-Management
Punkt XX - Regelwerks-Pflege
Punkt XX - Netzwerk-Gruppen-Abstimmung
Punkt XX - Interaktion mit SEL
Punkt XX - Interaktion mit HVB
Punkt XX - Interaktion mit ELGA GmbH
Punkt XX - Interaktion mit BMGF</t>
  </si>
  <si>
    <t>Alle Entwicklungsarbeiten in Zusammenhang mit Reporting im Z-PI können durchgeführt werden.
Die Struktur der Reporting-Software ist verstanden.
Die Konfiguration der Reporting-Software ist verstanden.
Die für die Gewinnung der Reports nötigen DB-Inhalte sind identifiziert und die für die aktuell vorhandenen dokumentiert und verstanden.
Eventuell nötige Nachdokumentation aus dem technischen Datenmodell des Z-PI sind identifiziert und als JIRA-Ticket eingelastet.</t>
  </si>
  <si>
    <t xml:space="preserve">DEV und ARCH können zusammen alle Problemstellungen an den IHE-Schnittstellen technisch lösen.
Dazu ist nötig zu wissen:
Geltende Standard-Versionen von IHE und HL7
Definierte Subsets der Standards für ELGA und Z-PI.
Definierte hinterlegte Business-Logik im Z-PI.
</t>
  </si>
  <si>
    <t>Bestätigung, dass alle Erwarteten Ergebnisse vorhanden und verstanden sind.
Bestätigung kann sinnvollerweise nach der Durchführung einer relevant großen Änderungsanforderung an einen Report gegeben werden.</t>
  </si>
  <si>
    <t>Releasemanagemebnt, Installation und Konfiguration von dem WIST-Batch, Betreuung von den Umgebungen</t>
  </si>
  <si>
    <t>1. Bestätigung, dass Übergabe erfolgt ist.</t>
  </si>
  <si>
    <t>1. Bestätigung, dass die vorhandene Dokumentation in ausreichender Qualität und Umfang vorliegt, damit die Supportanfragen aus Entwicklersicht gelöst werden können. 
2. Zugänge zu allen Machinen eingerichtet sind</t>
  </si>
  <si>
    <t>Abgeschlossen</t>
  </si>
  <si>
    <t>J. Hell war bei dem Thema der IHE nicht involviert</t>
  </si>
  <si>
    <t>RZ-AM/DM/SM</t>
  </si>
  <si>
    <t>Alle nach den Betriebs-Standards dem ITSV-RZ zuzuordnenden Betriebs-Tätigkeiten:
ITSV-RZ muss in der Lage sein, den Betrieb des Z-PI 24x7, genauer bestimmt durch den ELGA-SLA aufrecht zu erhalten, ohne den 3rd-Level-Support durch das Z-PI CC zu benötigen.
Wenn dazu noch Werkzeuge oder Anpassungen seitens Z-PI CC zu liefern sind, muss dies festgehalten werden mitsamt eines Arbeitsplans, wann diese umgesetzt sein müssen.</t>
  </si>
  <si>
    <t>ITSV-RZ hat alle Informationen und nötigen Kenntnisse für die Aufrechterhaltung des Betriebs.</t>
  </si>
  <si>
    <t>Version</t>
  </si>
  <si>
    <t>Ersteller</t>
  </si>
  <si>
    <t>Beschreibung</t>
  </si>
  <si>
    <t>V 0.4</t>
  </si>
  <si>
    <t>A.Boos</t>
  </si>
  <si>
    <t>mit DEV besprochener Umfang</t>
  </si>
  <si>
    <t>V 0.5</t>
  </si>
  <si>
    <t>W.Scherer</t>
  </si>
  <si>
    <t>Datum</t>
  </si>
  <si>
    <t>Dokumentenhistorie für "Übergabe von JHE_Aktivitäten"</t>
  </si>
  <si>
    <t>Dokument:</t>
  </si>
  <si>
    <t>Übergabe von JHE_Aktivitäten</t>
  </si>
  <si>
    <t>Ablageort:</t>
  </si>
  <si>
    <t>\\epm.sv-services.at@SSL\DavWWWRoot\PWA\ELGA-Int\Freigegebene Dokumente\Koordinationsthemen\Übergaben_JHE</t>
  </si>
  <si>
    <t>Eintrag 53 - "Z-PI Betrieb" hinzugefügt</t>
  </si>
  <si>
    <t>bPK Update Report: "Bearbeitung BRZ-Auswertung"
Details: Eine bPK Liste wird an das  BRZ geschickt, BRZ prüft, ob es KBS gibt und liefer die Zeitpunkte vom ersten und letzten Zugriff.Diese Info wird ins bPK übernommen. 
(Ausführliche  Beschreibung ist unter ZPI Wiki zu finden) (Automatischer Report welches über EAS mit BRZ ausgetauscht wird) -&gt; Entsprechende Zugriffe sind zu benatragen</t>
  </si>
  <si>
    <t>bpk Update Report: "Bearbeitung erledigter Fälle"
T. Samson schickt die Infos über bearbeitete Fälle, welche in eine Hilfstabelle übernommen werden (Automatischer Report).  -&gt; Entsprechende Zugriffe sind zu benatragen</t>
  </si>
  <si>
    <t>Offen</t>
  </si>
  <si>
    <t>In Arbeit</t>
  </si>
  <si>
    <t>offen</t>
  </si>
  <si>
    <t>Reihenfolge</t>
  </si>
  <si>
    <t>KW</t>
  </si>
  <si>
    <t>Plan</t>
  </si>
  <si>
    <t>Ist</t>
  </si>
  <si>
    <t>Plan - Abgeschlossen</t>
  </si>
  <si>
    <t>IST - Offen</t>
  </si>
  <si>
    <t>IST - In Arbeit</t>
  </si>
  <si>
    <t>IST - Abgeschlossen</t>
  </si>
  <si>
    <t>Gerd Kainz &amp; Norberg Fritz</t>
  </si>
  <si>
    <t>Wolfgang Scherer</t>
  </si>
  <si>
    <t>Verantwortlich</t>
  </si>
  <si>
    <t>Supportanfragen, Fehleranalysen (ggf in Anlehnung an den Vorfall Tilak analysieren, Auswertungen erstellen, bei Verbesserungsmaßnahmen mitwirken). Fokus für die Fehleranalyse liegt auf WIST-Batch uind gemeinsame Fehleranalyse mit dem Team vom  ZPI.</t>
  </si>
  <si>
    <t>30.09.2017 ist vorzuverlegen</t>
  </si>
  <si>
    <t>1. Bestätigung, dass die vorhandene Dokumentation in ausreichender Qualität und Umfang vorliegt, damit die Service Requests aus Entwicklersicht gelöst werden können. 
2. Anschluss und Abrenzung von Themengebieten  zum Architekten ist definiert</t>
  </si>
  <si>
    <t>Service Request (insbesondere Reports, CA, Testumgebungen, etc.)</t>
  </si>
  <si>
    <t xml:space="preserve">1. ELGA-Test-Team kann bei erforderlichen Tests aus Sicht des WIST-Batch  unterstützt werden und bei Bedarf die Kollegen der relevanten Koponenten unterstütz/einbezogen werden  
2. Testumgebungen können selbstständig gepflegt werden. </t>
  </si>
  <si>
    <t>Testunterstützung ITSV (CuCC, Regression, ,etc.)</t>
  </si>
  <si>
    <t xml:space="preserve">Teilnahme an JF (WIST-Batch-Sicht richtung ITSV vertreten -&gt; WIST Disign; WIST Design ist nicht im Fokus)  </t>
  </si>
  <si>
    <t>1. Bestätigung, dass die vorhandene Dokumentation von Messtransaktion aus GDA-Sicht in ausreichender Qualität und Umfang vorliegt, damit die Betreuung möglich ist. 
2. Übergabe in den Betrieb ist durchgeführt (RDM Fähigkeit)</t>
  </si>
  <si>
    <t>columns.PROJEKT.type</t>
  </si>
  <si>
    <t>columns.BESCHREIBUNG.type</t>
  </si>
  <si>
    <t>VARCHAR(255)</t>
  </si>
  <si>
    <t>columns.PLAN_START.type</t>
  </si>
  <si>
    <t>columns.PLAN_START.cvxldate</t>
  </si>
  <si>
    <t>columns.PLAN_FERTIG.type</t>
  </si>
  <si>
    <t>columns.PLAN_FERTIG.cvxldate</t>
  </si>
  <si>
    <t>columns.IST_FERTIG.type</t>
  </si>
  <si>
    <t>columns.IST_FERTIG.cvxldate</t>
  </si>
  <si>
    <t>columns.VERANTWORTLICH.type</t>
  </si>
  <si>
    <t>CCZPIUEJHETASKS</t>
  </si>
  <si>
    <t>columns.REIHENFOLGE.type</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</si>
</sst>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11"/>
      <name val="Calibri"/>
      <family val="2"/>
      <scheme val="minor"/>
    </font>
    <font>
      <b/>
      <sz val="11"/>
      <name val="Calibri"/>
      <family val="2"/>
      <scheme val="minor"/>
    </font>
    <font>
      <u/>
      <sz val="11"/>
      <color theme="10"/>
      <name val="Calibri"/>
      <family val="2"/>
      <scheme val="minor"/>
    </font>
    <font>
      <sz val="9"/>
      <color indexed="81"/>
      <name val="Segoe UI"/>
      <charset val="1"/>
    </font>
    <font>
      <b/>
      <sz val="9"/>
      <color indexed="81"/>
      <name val="Segoe UI"/>
      <charset val="1"/>
    </font>
    <font>
      <b/>
      <u/>
      <sz val="11"/>
      <color theme="1"/>
      <name val="Calibri"/>
      <family val="2"/>
      <scheme val="minor"/>
    </font>
    <font>
      <b/>
      <u/>
      <sz val="16"/>
      <color theme="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27">
    <xf numFmtId="0" fontId="0" fillId="0" borderId="0" xfId="0"/>
    <xf numFmtId="0" fontId="1" fillId="0" borderId="1" xfId="0" applyFont="1" applyBorder="1" applyAlignment="1">
      <alignment vertical="center" wrapText="1"/>
    </xf>
    <xf numFmtId="0" fontId="1" fillId="0" borderId="0" xfId="0" applyFont="1" applyAlignment="1">
      <alignment vertical="center" wrapText="1"/>
    </xf>
    <xf numFmtId="0" fontId="0" fillId="0" borderId="1" xfId="0" applyBorder="1" applyAlignment="1">
      <alignment vertical="center" wrapText="1"/>
    </xf>
    <xf numFmtId="0" fontId="1" fillId="0" borderId="1" xfId="0" applyFont="1" applyFill="1" applyBorder="1" applyAlignment="1">
      <alignment vertical="center" wrapText="1"/>
    </xf>
    <xf numFmtId="0" fontId="1" fillId="0" borderId="0" xfId="0" applyFont="1" applyFill="1" applyAlignment="1">
      <alignment vertical="center" wrapText="1"/>
    </xf>
    <xf numFmtId="0" fontId="3" fillId="0" borderId="1" xfId="1" applyFill="1" applyBorder="1" applyAlignment="1">
      <alignment vertical="center" wrapText="1"/>
    </xf>
    <xf numFmtId="0" fontId="1" fillId="0" borderId="0" xfId="0" applyFont="1" applyAlignment="1">
      <alignment horizontal="center" vertical="center" wrapText="1"/>
    </xf>
    <xf numFmtId="14" fontId="1" fillId="0" borderId="1" xfId="0" applyNumberFormat="1" applyFont="1" applyFill="1" applyBorder="1" applyAlignment="1">
      <alignment horizontal="center" vertical="center" wrapText="1"/>
    </xf>
    <xf numFmtId="14"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3" fillId="0" borderId="1" xfId="1" applyBorder="1" applyAlignment="1">
      <alignment vertical="center" wrapText="1"/>
    </xf>
    <xf numFmtId="0" fontId="0" fillId="0" borderId="1" xfId="0" applyFill="1" applyBorder="1" applyAlignment="1">
      <alignment vertical="center" wrapText="1"/>
    </xf>
    <xf numFmtId="0" fontId="0" fillId="0" borderId="1" xfId="0" applyFont="1" applyFill="1" applyBorder="1" applyAlignment="1">
      <alignment vertical="center" wrapText="1"/>
    </xf>
    <xf numFmtId="14" fontId="1" fillId="0" borderId="1" xfId="0" applyNumberFormat="1" applyFont="1" applyFill="1" applyBorder="1" applyAlignment="1">
      <alignment vertical="center" wrapText="1"/>
    </xf>
    <xf numFmtId="0" fontId="2" fillId="2" borderId="1" xfId="0" applyFont="1" applyFill="1" applyBorder="1" applyAlignment="1">
      <alignment horizontal="left" vertical="center" wrapText="1"/>
    </xf>
    <xf numFmtId="0" fontId="2" fillId="0" borderId="0" xfId="0" applyFont="1" applyAlignment="1">
      <alignment horizontal="left" vertical="center" wrapText="1"/>
    </xf>
    <xf numFmtId="0" fontId="1" fillId="0" borderId="0" xfId="0" applyFont="1" applyBorder="1" applyAlignment="1">
      <alignment vertical="center" wrapText="1"/>
    </xf>
    <xf numFmtId="14" fontId="0" fillId="0" borderId="0" xfId="0" applyNumberFormat="1"/>
    <xf numFmtId="0" fontId="6" fillId="0" borderId="0" xfId="0" applyFont="1"/>
    <xf numFmtId="0" fontId="3" fillId="0" borderId="0" xfId="1"/>
    <xf numFmtId="0" fontId="7" fillId="0" borderId="0" xfId="0" applyFont="1"/>
    <xf numFmtId="0" fontId="1" fillId="3" borderId="1" xfId="0" applyFont="1" applyFill="1" applyBorder="1" applyAlignment="1">
      <alignment vertical="center" wrapText="1"/>
    </xf>
    <xf numFmtId="0" fontId="0" fillId="0" borderId="0" xfId="0" applyAlignment="1">
      <alignment horizontal="left" indent="2"/>
    </xf>
    <xf numFmtId="14" fontId="1" fillId="3"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AT"/>
              <a:t>IST vs. Plan Übernahme von JHE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stacked"/>
        <c:varyColors val="0"/>
        <c:dLbls>
          <c:showLegendKey val="0"/>
          <c:showVal val="0"/>
          <c:showCatName val="0"/>
          <c:showSerName val="0"/>
          <c:showPercent val="0"/>
          <c:showBubbleSize val="0"/>
        </c:dLbls>
        <c:gapWidth val="150"/>
        <c:overlap val="100"/>
        <c:axId val="163039904"/>
        <c:axId val="163040296"/>
        <c:extLst>
          <c:ext xmlns:c15="http://schemas.microsoft.com/office/drawing/2012/chart" uri="{02D57815-91ED-43cb-92C2-25804820EDAC}">
            <c15:filteredBarSeries>
              <c15:ser>
                <c:idx val="1"/>
                <c:order val="0"/>
                <c:tx>
                  <c:strRef>
                    <c:extLst>
                      <c:ext uri="{02D57815-91ED-43cb-92C2-25804820EDAC}">
                        <c15:formulaRef>
                          <c15:sqref>Report!$A$3</c15:sqref>
                        </c15:formulaRef>
                      </c:ext>
                    </c:extLst>
                    <c:strCache>
                      <c:ptCount val="1"/>
                      <c:pt idx="0">
                        <c:v>Plan</c:v>
                      </c:pt>
                    </c:strCache>
                  </c:strRef>
                </c:tx>
                <c:spPr>
                  <a:solidFill>
                    <a:schemeClr val="accent2"/>
                  </a:solidFill>
                  <a:ln>
                    <a:noFill/>
                  </a:ln>
                  <a:effectLst/>
                </c:spPr>
                <c:invertIfNegative val="0"/>
                <c:cat>
                  <c:numRef>
                    <c:extLst>
                      <c:ext uri="{02D57815-91ED-43cb-92C2-25804820EDAC}">
                        <c15:formulaRef>
                          <c15:sqref>Report!$B$2:$AM$2</c15:sqref>
                        </c15:formulaRef>
                      </c:ext>
                    </c:extLst>
                    <c:numCache>
                      <c:formatCode>General</c:formatCode>
                      <c:ptCount val="9"/>
                      <c:pt idx="0">
                        <c:v>17</c:v>
                      </c:pt>
                      <c:pt idx="1">
                        <c:v>22</c:v>
                      </c:pt>
                      <c:pt idx="2">
                        <c:v>27</c:v>
                      </c:pt>
                      <c:pt idx="3">
                        <c:v>30</c:v>
                      </c:pt>
                      <c:pt idx="4">
                        <c:v>33</c:v>
                      </c:pt>
                      <c:pt idx="5">
                        <c:v>36</c:v>
                      </c:pt>
                      <c:pt idx="6">
                        <c:v>39</c:v>
                      </c:pt>
                      <c:pt idx="7">
                        <c:v>44</c:v>
                      </c:pt>
                      <c:pt idx="8">
                        <c:v>45</c:v>
                      </c:pt>
                    </c:numCache>
                  </c:numRef>
                </c:cat>
                <c:val>
                  <c:numRef>
                    <c:extLst>
                      <c:ext uri="{02D57815-91ED-43cb-92C2-25804820EDAC}">
                        <c15:formulaRef>
                          <c15:sqref>Report!$B$3:$AM$3</c15:sqref>
                        </c15:formulaRef>
                      </c:ext>
                    </c:extLst>
                    <c:numCache>
                      <c:formatCode>General</c:formatCode>
                      <c:ptCount val="9"/>
                    </c:numCache>
                  </c:numRef>
                </c:val>
              </c15:ser>
            </c15:filteredBarSeries>
            <c15:filteredBarSeries>
              <c15:ser>
                <c:idx val="3"/>
                <c:order val="2"/>
                <c:tx>
                  <c:strRef>
                    <c:extLst xmlns:c15="http://schemas.microsoft.com/office/drawing/2012/chart">
                      <c:ext xmlns:c15="http://schemas.microsoft.com/office/drawing/2012/chart" uri="{02D57815-91ED-43cb-92C2-25804820EDAC}">
                        <c15:formulaRef>
                          <c15:sqref>Report!$A$5</c15:sqref>
                        </c15:formulaRef>
                      </c:ext>
                    </c:extLst>
                    <c:strCache>
                      <c:ptCount val="1"/>
                      <c:pt idx="0">
                        <c:v>In Arbeit</c:v>
                      </c:pt>
                    </c:strCache>
                  </c:strRef>
                </c:tx>
                <c:spPr>
                  <a:solidFill>
                    <a:schemeClr val="accent4"/>
                  </a:solidFill>
                  <a:ln>
                    <a:noFill/>
                  </a:ln>
                  <a:effectLst/>
                </c:spPr>
                <c:invertIfNegative val="0"/>
                <c:cat>
                  <c:numRef>
                    <c:extLst xmlns:c15="http://schemas.microsoft.com/office/drawing/2012/chart">
                      <c:ext xmlns:c15="http://schemas.microsoft.com/office/drawing/2012/chart" uri="{02D57815-91ED-43cb-92C2-25804820EDAC}">
                        <c15:formulaRef>
                          <c15:sqref>Report!$B$2:$AM$2</c15:sqref>
                        </c15:formulaRef>
                      </c:ext>
                    </c:extLst>
                    <c:numCache>
                      <c:formatCode>General</c:formatCode>
                      <c:ptCount val="9"/>
                      <c:pt idx="0">
                        <c:v>17</c:v>
                      </c:pt>
                      <c:pt idx="1">
                        <c:v>22</c:v>
                      </c:pt>
                      <c:pt idx="2">
                        <c:v>27</c:v>
                      </c:pt>
                      <c:pt idx="3">
                        <c:v>30</c:v>
                      </c:pt>
                      <c:pt idx="4">
                        <c:v>33</c:v>
                      </c:pt>
                      <c:pt idx="5">
                        <c:v>36</c:v>
                      </c:pt>
                      <c:pt idx="6">
                        <c:v>39</c:v>
                      </c:pt>
                      <c:pt idx="7">
                        <c:v>44</c:v>
                      </c:pt>
                      <c:pt idx="8">
                        <c:v>45</c:v>
                      </c:pt>
                    </c:numCache>
                  </c:numRef>
                </c:cat>
                <c:val>
                  <c:numRef>
                    <c:extLst xmlns:c15="http://schemas.microsoft.com/office/drawing/2012/chart">
                      <c:ext xmlns:c15="http://schemas.microsoft.com/office/drawing/2012/chart" uri="{02D57815-91ED-43cb-92C2-25804820EDAC}">
                        <c15:formulaRef>
                          <c15:sqref>Report!$B$5:$AM$5</c15:sqref>
                        </c15:formulaRef>
                      </c:ext>
                    </c:extLst>
                    <c:numCache>
                      <c:formatCode>General</c:formatCode>
                      <c:ptCount val="9"/>
                    </c:numCache>
                  </c:numRef>
                </c:val>
              </c15:ser>
            </c15:filteredBarSeries>
          </c:ext>
        </c:extLst>
      </c:barChart>
      <c:barChart>
        <c:barDir val="col"/>
        <c:grouping val="stacked"/>
        <c:varyColors val="0"/>
        <c:ser>
          <c:idx val="6"/>
          <c:order val="4"/>
          <c:tx>
            <c:strRef>
              <c:f>Report!$A$10</c:f>
              <c:strCache>
                <c:ptCount val="1"/>
                <c:pt idx="0">
                  <c:v>IST - Abgeschlossen</c:v>
                </c:pt>
              </c:strCache>
            </c:strRef>
          </c:tx>
          <c:spPr>
            <a:solidFill>
              <a:srgbClr val="00B050"/>
            </a:solidFill>
            <a:ln>
              <a:noFill/>
            </a:ln>
            <a:effectLst/>
          </c:spPr>
          <c:invertIfNegative val="0"/>
          <c:cat>
            <c:numRef>
              <c:f>Report!$B$2:$AF$2</c:f>
              <c:numCache>
                <c:formatCode>General</c:formatCode>
                <c:ptCount val="9"/>
                <c:pt idx="0">
                  <c:v>17</c:v>
                </c:pt>
                <c:pt idx="1">
                  <c:v>22</c:v>
                </c:pt>
                <c:pt idx="2">
                  <c:v>27</c:v>
                </c:pt>
                <c:pt idx="3">
                  <c:v>30</c:v>
                </c:pt>
                <c:pt idx="4">
                  <c:v>33</c:v>
                </c:pt>
                <c:pt idx="5">
                  <c:v>36</c:v>
                </c:pt>
                <c:pt idx="6">
                  <c:v>39</c:v>
                </c:pt>
                <c:pt idx="7">
                  <c:v>44</c:v>
                </c:pt>
                <c:pt idx="8">
                  <c:v>45</c:v>
                </c:pt>
              </c:numCache>
            </c:numRef>
          </c:cat>
          <c:val>
            <c:numRef>
              <c:f>Report!$B$10:$AM$10</c:f>
              <c:numCache>
                <c:formatCode>General</c:formatCode>
                <c:ptCount val="9"/>
                <c:pt idx="0">
                  <c:v>0</c:v>
                </c:pt>
                <c:pt idx="1">
                  <c:v>2</c:v>
                </c:pt>
              </c:numCache>
            </c:numRef>
          </c:val>
        </c:ser>
        <c:ser>
          <c:idx val="7"/>
          <c:order val="5"/>
          <c:tx>
            <c:strRef>
              <c:f>Report!$A$9</c:f>
              <c:strCache>
                <c:ptCount val="1"/>
                <c:pt idx="0">
                  <c:v>IST - In Arbeit</c:v>
                </c:pt>
              </c:strCache>
            </c:strRef>
          </c:tx>
          <c:spPr>
            <a:solidFill>
              <a:srgbClr val="FFC000"/>
            </a:solidFill>
            <a:ln>
              <a:noFill/>
            </a:ln>
            <a:effectLst/>
          </c:spPr>
          <c:invertIfNegative val="0"/>
          <c:cat>
            <c:numRef>
              <c:f>Report!$B$2:$AF$2</c:f>
              <c:numCache>
                <c:formatCode>General</c:formatCode>
                <c:ptCount val="9"/>
                <c:pt idx="0">
                  <c:v>17</c:v>
                </c:pt>
                <c:pt idx="1">
                  <c:v>22</c:v>
                </c:pt>
                <c:pt idx="2">
                  <c:v>27</c:v>
                </c:pt>
                <c:pt idx="3">
                  <c:v>30</c:v>
                </c:pt>
                <c:pt idx="4">
                  <c:v>33</c:v>
                </c:pt>
                <c:pt idx="5">
                  <c:v>36</c:v>
                </c:pt>
                <c:pt idx="6">
                  <c:v>39</c:v>
                </c:pt>
                <c:pt idx="7">
                  <c:v>44</c:v>
                </c:pt>
                <c:pt idx="8">
                  <c:v>45</c:v>
                </c:pt>
              </c:numCache>
            </c:numRef>
          </c:cat>
          <c:val>
            <c:numRef>
              <c:f>Report!$B$9:$AM$9</c:f>
              <c:numCache>
                <c:formatCode>General</c:formatCode>
                <c:ptCount val="9"/>
                <c:pt idx="0">
                  <c:v>0</c:v>
                </c:pt>
                <c:pt idx="1">
                  <c:v>6</c:v>
                </c:pt>
              </c:numCache>
            </c:numRef>
          </c:val>
        </c:ser>
        <c:ser>
          <c:idx val="8"/>
          <c:order val="6"/>
          <c:tx>
            <c:strRef>
              <c:f>Report!$A$8</c:f>
              <c:strCache>
                <c:ptCount val="1"/>
                <c:pt idx="0">
                  <c:v>IST - Offen</c:v>
                </c:pt>
              </c:strCache>
            </c:strRef>
          </c:tx>
          <c:spPr>
            <a:solidFill>
              <a:schemeClr val="bg1">
                <a:lumMod val="85000"/>
              </a:schemeClr>
            </a:solidFill>
            <a:ln>
              <a:noFill/>
            </a:ln>
            <a:effectLst/>
          </c:spPr>
          <c:invertIfNegative val="0"/>
          <c:cat>
            <c:numRef>
              <c:f>Report!$B$2:$AF$2</c:f>
              <c:numCache>
                <c:formatCode>General</c:formatCode>
                <c:ptCount val="9"/>
                <c:pt idx="0">
                  <c:v>17</c:v>
                </c:pt>
                <c:pt idx="1">
                  <c:v>22</c:v>
                </c:pt>
                <c:pt idx="2">
                  <c:v>27</c:v>
                </c:pt>
                <c:pt idx="3">
                  <c:v>30</c:v>
                </c:pt>
                <c:pt idx="4">
                  <c:v>33</c:v>
                </c:pt>
                <c:pt idx="5">
                  <c:v>36</c:v>
                </c:pt>
                <c:pt idx="6">
                  <c:v>39</c:v>
                </c:pt>
                <c:pt idx="7">
                  <c:v>44</c:v>
                </c:pt>
                <c:pt idx="8">
                  <c:v>45</c:v>
                </c:pt>
              </c:numCache>
            </c:numRef>
          </c:cat>
          <c:val>
            <c:numRef>
              <c:f>Report!$B$8:$AF$8</c:f>
              <c:numCache>
                <c:formatCode>General</c:formatCode>
                <c:ptCount val="9"/>
                <c:pt idx="0">
                  <c:v>53</c:v>
                </c:pt>
                <c:pt idx="1">
                  <c:v>45</c:v>
                </c:pt>
              </c:numCache>
            </c:numRef>
          </c:val>
        </c:ser>
        <c:dLbls>
          <c:showLegendKey val="0"/>
          <c:showVal val="0"/>
          <c:showCatName val="0"/>
          <c:showSerName val="0"/>
          <c:showPercent val="0"/>
          <c:showBubbleSize val="0"/>
        </c:dLbls>
        <c:gapWidth val="150"/>
        <c:overlap val="100"/>
        <c:axId val="164926120"/>
        <c:axId val="163040688"/>
      </c:barChart>
      <c:lineChart>
        <c:grouping val="stacked"/>
        <c:varyColors val="0"/>
        <c:ser>
          <c:idx val="2"/>
          <c:order val="1"/>
          <c:tx>
            <c:strRef>
              <c:f>Report!$A$6</c:f>
              <c:strCache>
                <c:ptCount val="1"/>
                <c:pt idx="0">
                  <c:v>Plan - Abgeschlossen</c:v>
                </c:pt>
              </c:strCache>
            </c:strRef>
          </c:tx>
          <c:spPr>
            <a:ln w="28575" cap="rnd">
              <a:solidFill>
                <a:schemeClr val="accent3"/>
              </a:solidFill>
              <a:round/>
            </a:ln>
            <a:effectLst/>
          </c:spPr>
          <c:marker>
            <c:symbol val="none"/>
          </c:marker>
          <c:cat>
            <c:numRef>
              <c:f>Report!$B$2:$AF$2</c:f>
              <c:numCache>
                <c:formatCode>General</c:formatCode>
                <c:ptCount val="9"/>
                <c:pt idx="0">
                  <c:v>17</c:v>
                </c:pt>
                <c:pt idx="1">
                  <c:v>22</c:v>
                </c:pt>
                <c:pt idx="2">
                  <c:v>27</c:v>
                </c:pt>
                <c:pt idx="3">
                  <c:v>30</c:v>
                </c:pt>
                <c:pt idx="4">
                  <c:v>33</c:v>
                </c:pt>
                <c:pt idx="5">
                  <c:v>36</c:v>
                </c:pt>
                <c:pt idx="6">
                  <c:v>39</c:v>
                </c:pt>
                <c:pt idx="7">
                  <c:v>44</c:v>
                </c:pt>
                <c:pt idx="8">
                  <c:v>45</c:v>
                </c:pt>
              </c:numCache>
            </c:numRef>
          </c:cat>
          <c:val>
            <c:numRef>
              <c:f>Report!$B$6:$AF$6</c:f>
              <c:numCache>
                <c:formatCode>General</c:formatCode>
                <c:ptCount val="9"/>
                <c:pt idx="0">
                  <c:v>6</c:v>
                </c:pt>
                <c:pt idx="1">
                  <c:v>11</c:v>
                </c:pt>
                <c:pt idx="2">
                  <c:v>18</c:v>
                </c:pt>
                <c:pt idx="3">
                  <c:v>27</c:v>
                </c:pt>
                <c:pt idx="4">
                  <c:v>31</c:v>
                </c:pt>
                <c:pt idx="5">
                  <c:v>40</c:v>
                </c:pt>
                <c:pt idx="6">
                  <c:v>46</c:v>
                </c:pt>
                <c:pt idx="7">
                  <c:v>50</c:v>
                </c:pt>
                <c:pt idx="8">
                  <c:v>51</c:v>
                </c:pt>
              </c:numCache>
            </c:numRef>
          </c:val>
          <c:smooth val="0"/>
        </c:ser>
        <c:dLbls>
          <c:showLegendKey val="0"/>
          <c:showVal val="0"/>
          <c:showCatName val="0"/>
          <c:showSerName val="0"/>
          <c:showPercent val="0"/>
          <c:showBubbleSize val="0"/>
        </c:dLbls>
        <c:marker val="1"/>
        <c:smooth val="0"/>
        <c:axId val="163039904"/>
        <c:axId val="163040296"/>
      </c:lineChart>
      <c:lineChart>
        <c:grouping val="standard"/>
        <c:varyColors val="0"/>
        <c:dLbls>
          <c:showLegendKey val="0"/>
          <c:showVal val="0"/>
          <c:showCatName val="0"/>
          <c:showSerName val="0"/>
          <c:showPercent val="0"/>
          <c:showBubbleSize val="0"/>
        </c:dLbls>
        <c:marker val="1"/>
        <c:smooth val="0"/>
        <c:axId val="164926120"/>
        <c:axId val="163040688"/>
        <c:extLst>
          <c:ext xmlns:c15="http://schemas.microsoft.com/office/drawing/2012/chart" uri="{02D57815-91ED-43cb-92C2-25804820EDAC}">
            <c15:filteredLineSeries>
              <c15:ser>
                <c:idx val="5"/>
                <c:order val="3"/>
                <c:tx>
                  <c:strRef>
                    <c:extLst>
                      <c:ext uri="{02D57815-91ED-43cb-92C2-25804820EDAC}">
                        <c15:formulaRef>
                          <c15:sqref>Report!$A$7</c15:sqref>
                        </c15:formulaRef>
                      </c:ext>
                    </c:extLst>
                    <c:strCache>
                      <c:ptCount val="1"/>
                      <c:pt idx="0">
                        <c:v>Ist</c:v>
                      </c:pt>
                    </c:strCache>
                  </c:strRef>
                </c:tx>
                <c:spPr>
                  <a:ln w="28575" cap="rnd">
                    <a:solidFill>
                      <a:schemeClr val="accent6"/>
                    </a:solidFill>
                    <a:round/>
                  </a:ln>
                  <a:effectLst/>
                </c:spPr>
                <c:marker>
                  <c:symbol val="none"/>
                </c:marker>
                <c:cat>
                  <c:numRef>
                    <c:extLst>
                      <c:ext uri="{02D57815-91ED-43cb-92C2-25804820EDAC}">
                        <c15:formulaRef>
                          <c15:sqref>Report!$B$2:$AM$2</c15:sqref>
                        </c15:formulaRef>
                      </c:ext>
                    </c:extLst>
                    <c:numCache>
                      <c:formatCode>General</c:formatCode>
                      <c:ptCount val="9"/>
                      <c:pt idx="0">
                        <c:v>17</c:v>
                      </c:pt>
                      <c:pt idx="1">
                        <c:v>22</c:v>
                      </c:pt>
                      <c:pt idx="2">
                        <c:v>27</c:v>
                      </c:pt>
                      <c:pt idx="3">
                        <c:v>30</c:v>
                      </c:pt>
                      <c:pt idx="4">
                        <c:v>33</c:v>
                      </c:pt>
                      <c:pt idx="5">
                        <c:v>36</c:v>
                      </c:pt>
                      <c:pt idx="6">
                        <c:v>39</c:v>
                      </c:pt>
                      <c:pt idx="7">
                        <c:v>44</c:v>
                      </c:pt>
                      <c:pt idx="8">
                        <c:v>45</c:v>
                      </c:pt>
                    </c:numCache>
                  </c:numRef>
                </c:cat>
                <c:val>
                  <c:numRef>
                    <c:extLst>
                      <c:ext uri="{02D57815-91ED-43cb-92C2-25804820EDAC}">
                        <c15:formulaRef>
                          <c15:sqref>Report!$B$7:$AM$7</c15:sqref>
                        </c15:formulaRef>
                      </c:ext>
                    </c:extLst>
                    <c:numCache>
                      <c:formatCode>General</c:formatCode>
                      <c:ptCount val="9"/>
                    </c:numCache>
                  </c:numRef>
                </c:val>
                <c:smooth val="0"/>
              </c15:ser>
            </c15:filteredLineSeries>
          </c:ext>
        </c:extLst>
      </c:lineChart>
      <c:catAx>
        <c:axId val="163039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63040296"/>
        <c:crosses val="autoZero"/>
        <c:auto val="1"/>
        <c:lblAlgn val="ctr"/>
        <c:lblOffset val="100"/>
        <c:noMultiLvlLbl val="0"/>
      </c:catAx>
      <c:valAx>
        <c:axId val="1630402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63039904"/>
        <c:crosses val="autoZero"/>
        <c:crossBetween val="between"/>
      </c:valAx>
      <c:valAx>
        <c:axId val="16304068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64926120"/>
        <c:crosses val="max"/>
        <c:crossBetween val="between"/>
      </c:valAx>
      <c:catAx>
        <c:axId val="164926120"/>
        <c:scaling>
          <c:orientation val="minMax"/>
        </c:scaling>
        <c:delete val="1"/>
        <c:axPos val="b"/>
        <c:numFmt formatCode="General" sourceLinked="1"/>
        <c:majorTickMark val="out"/>
        <c:minorTickMark val="none"/>
        <c:tickLblPos val="nextTo"/>
        <c:crossAx val="16304068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AT"/>
              <a:t>FC vs. Plan Übernahme von JHE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6.5379107242113696E-2"/>
          <c:y val="0.10913304606083045"/>
          <c:w val="0.86924178551577258"/>
          <c:h val="0.71410794659317034"/>
        </c:manualLayout>
      </c:layout>
      <c:barChart>
        <c:barDir val="col"/>
        <c:grouping val="stacked"/>
        <c:varyColors val="0"/>
        <c:dLbls>
          <c:showLegendKey val="0"/>
          <c:showVal val="0"/>
          <c:showCatName val="0"/>
          <c:showSerName val="0"/>
          <c:showPercent val="0"/>
          <c:showBubbleSize val="0"/>
        </c:dLbls>
        <c:gapWidth val="150"/>
        <c:overlap val="100"/>
        <c:axId val="164926904"/>
        <c:axId val="164927296"/>
        <c:extLst>
          <c:ext xmlns:c15="http://schemas.microsoft.com/office/drawing/2012/chart" uri="{02D57815-91ED-43cb-92C2-25804820EDAC}">
            <c15:filteredBarSeries>
              <c15:ser>
                <c:idx val="1"/>
                <c:order val="0"/>
                <c:tx>
                  <c:strRef>
                    <c:extLst>
                      <c:ext uri="{02D57815-91ED-43cb-92C2-25804820EDAC}">
                        <c15:formulaRef>
                          <c15:sqref>Report!$A$3</c15:sqref>
                        </c15:formulaRef>
                      </c:ext>
                    </c:extLst>
                    <c:strCache>
                      <c:ptCount val="1"/>
                      <c:pt idx="0">
                        <c:v>Plan</c:v>
                      </c:pt>
                    </c:strCache>
                  </c:strRef>
                </c:tx>
                <c:spPr>
                  <a:solidFill>
                    <a:schemeClr val="accent2"/>
                  </a:solidFill>
                  <a:ln>
                    <a:noFill/>
                  </a:ln>
                  <a:effectLst/>
                </c:spPr>
                <c:invertIfNegative val="0"/>
                <c:cat>
                  <c:numRef>
                    <c:extLst>
                      <c:ext uri="{02D57815-91ED-43cb-92C2-25804820EDAC}">
                        <c15:formulaRef>
                          <c15:sqref>Report!$B$2:$AM$2</c15:sqref>
                        </c15:formulaRef>
                      </c:ext>
                    </c:extLst>
                    <c:numCache>
                      <c:formatCode>General</c:formatCode>
                      <c:ptCount val="9"/>
                      <c:pt idx="0">
                        <c:v>17</c:v>
                      </c:pt>
                      <c:pt idx="1">
                        <c:v>22</c:v>
                      </c:pt>
                      <c:pt idx="2">
                        <c:v>27</c:v>
                      </c:pt>
                      <c:pt idx="3">
                        <c:v>30</c:v>
                      </c:pt>
                      <c:pt idx="4">
                        <c:v>33</c:v>
                      </c:pt>
                      <c:pt idx="5">
                        <c:v>36</c:v>
                      </c:pt>
                      <c:pt idx="6">
                        <c:v>39</c:v>
                      </c:pt>
                      <c:pt idx="7">
                        <c:v>44</c:v>
                      </c:pt>
                      <c:pt idx="8">
                        <c:v>45</c:v>
                      </c:pt>
                    </c:numCache>
                  </c:numRef>
                </c:cat>
                <c:val>
                  <c:numRef>
                    <c:extLst>
                      <c:ext uri="{02D57815-91ED-43cb-92C2-25804820EDAC}">
                        <c15:formulaRef>
                          <c15:sqref>Report!$B$3:$AM$3</c15:sqref>
                        </c15:formulaRef>
                      </c:ext>
                    </c:extLst>
                    <c:numCache>
                      <c:formatCode>General</c:formatCode>
                      <c:ptCount val="9"/>
                    </c:numCache>
                  </c:numRef>
                </c:val>
              </c15:ser>
            </c15:filteredBarSeries>
            <c15:filteredBarSeries>
              <c15:ser>
                <c:idx val="3"/>
                <c:order val="2"/>
                <c:tx>
                  <c:strRef>
                    <c:extLst xmlns:c15="http://schemas.microsoft.com/office/drawing/2012/chart">
                      <c:ext xmlns:c15="http://schemas.microsoft.com/office/drawing/2012/chart" uri="{02D57815-91ED-43cb-92C2-25804820EDAC}">
                        <c15:formulaRef>
                          <c15:sqref>Report!$A$5</c15:sqref>
                        </c15:formulaRef>
                      </c:ext>
                    </c:extLst>
                    <c:strCache>
                      <c:ptCount val="1"/>
                      <c:pt idx="0">
                        <c:v>In Arbeit</c:v>
                      </c:pt>
                    </c:strCache>
                  </c:strRef>
                </c:tx>
                <c:spPr>
                  <a:solidFill>
                    <a:schemeClr val="accent4"/>
                  </a:solidFill>
                  <a:ln>
                    <a:noFill/>
                  </a:ln>
                  <a:effectLst/>
                </c:spPr>
                <c:invertIfNegative val="0"/>
                <c:cat>
                  <c:numRef>
                    <c:extLst xmlns:c15="http://schemas.microsoft.com/office/drawing/2012/chart">
                      <c:ext xmlns:c15="http://schemas.microsoft.com/office/drawing/2012/chart" uri="{02D57815-91ED-43cb-92C2-25804820EDAC}">
                        <c15:formulaRef>
                          <c15:sqref>Report!$B$2:$AM$2</c15:sqref>
                        </c15:formulaRef>
                      </c:ext>
                    </c:extLst>
                    <c:numCache>
                      <c:formatCode>General</c:formatCode>
                      <c:ptCount val="9"/>
                      <c:pt idx="0">
                        <c:v>17</c:v>
                      </c:pt>
                      <c:pt idx="1">
                        <c:v>22</c:v>
                      </c:pt>
                      <c:pt idx="2">
                        <c:v>27</c:v>
                      </c:pt>
                      <c:pt idx="3">
                        <c:v>30</c:v>
                      </c:pt>
                      <c:pt idx="4">
                        <c:v>33</c:v>
                      </c:pt>
                      <c:pt idx="5">
                        <c:v>36</c:v>
                      </c:pt>
                      <c:pt idx="6">
                        <c:v>39</c:v>
                      </c:pt>
                      <c:pt idx="7">
                        <c:v>44</c:v>
                      </c:pt>
                      <c:pt idx="8">
                        <c:v>45</c:v>
                      </c:pt>
                    </c:numCache>
                  </c:numRef>
                </c:cat>
                <c:val>
                  <c:numRef>
                    <c:extLst xmlns:c15="http://schemas.microsoft.com/office/drawing/2012/chart">
                      <c:ext xmlns:c15="http://schemas.microsoft.com/office/drawing/2012/chart" uri="{02D57815-91ED-43cb-92C2-25804820EDAC}">
                        <c15:formulaRef>
                          <c15:sqref>Report!$B$5:$AM$5</c15:sqref>
                        </c15:formulaRef>
                      </c:ext>
                    </c:extLst>
                    <c:numCache>
                      <c:formatCode>General</c:formatCode>
                      <c:ptCount val="9"/>
                    </c:numCache>
                  </c:numRef>
                </c:val>
              </c15:ser>
            </c15:filteredBarSeries>
          </c:ext>
        </c:extLst>
      </c:barChart>
      <c:barChart>
        <c:barDir val="col"/>
        <c:grouping val="stacked"/>
        <c:varyColors val="0"/>
        <c:ser>
          <c:idx val="6"/>
          <c:order val="4"/>
          <c:tx>
            <c:strRef>
              <c:f>Report!$AO$10</c:f>
              <c:strCache>
                <c:ptCount val="1"/>
                <c:pt idx="0">
                  <c:v>IST - Abgeschlossen</c:v>
                </c:pt>
              </c:strCache>
            </c:strRef>
          </c:tx>
          <c:spPr>
            <a:solidFill>
              <a:schemeClr val="accent1">
                <a:lumMod val="60000"/>
              </a:schemeClr>
            </a:solidFill>
            <a:ln>
              <a:noFill/>
            </a:ln>
            <a:effectLst/>
          </c:spPr>
          <c:invertIfNegative val="0"/>
          <c:cat>
            <c:numRef>
              <c:f>Report!$AP$2:$BT$2</c:f>
              <c:numCache>
                <c:formatCode>General</c:formatCode>
                <c:ptCount val="9"/>
                <c:pt idx="0">
                  <c:v>17</c:v>
                </c:pt>
                <c:pt idx="1">
                  <c:v>22</c:v>
                </c:pt>
                <c:pt idx="2">
                  <c:v>27</c:v>
                </c:pt>
                <c:pt idx="3">
                  <c:v>30</c:v>
                </c:pt>
                <c:pt idx="4">
                  <c:v>33</c:v>
                </c:pt>
                <c:pt idx="5">
                  <c:v>36</c:v>
                </c:pt>
                <c:pt idx="6">
                  <c:v>39</c:v>
                </c:pt>
                <c:pt idx="7">
                  <c:v>44</c:v>
                </c:pt>
                <c:pt idx="8">
                  <c:v>45</c:v>
                </c:pt>
              </c:numCache>
            </c:numRef>
          </c:cat>
          <c:val>
            <c:numRef>
              <c:f>Report!$AP$10:$CA$10</c:f>
              <c:numCache>
                <c:formatCode>General</c:formatCode>
                <c:ptCount val="9"/>
                <c:pt idx="2">
                  <c:v>15</c:v>
                </c:pt>
                <c:pt idx="3">
                  <c:v>24</c:v>
                </c:pt>
                <c:pt idx="4">
                  <c:v>29</c:v>
                </c:pt>
                <c:pt idx="5">
                  <c:v>37</c:v>
                </c:pt>
                <c:pt idx="6">
                  <c:v>42</c:v>
                </c:pt>
                <c:pt idx="7">
                  <c:v>46</c:v>
                </c:pt>
                <c:pt idx="8">
                  <c:v>49</c:v>
                </c:pt>
              </c:numCache>
            </c:numRef>
          </c:val>
        </c:ser>
        <c:ser>
          <c:idx val="8"/>
          <c:order val="6"/>
          <c:tx>
            <c:strRef>
              <c:f>Report!$AO$8</c:f>
              <c:strCache>
                <c:ptCount val="1"/>
                <c:pt idx="0">
                  <c:v>IST - Offen</c:v>
                </c:pt>
              </c:strCache>
            </c:strRef>
          </c:tx>
          <c:spPr>
            <a:solidFill>
              <a:schemeClr val="bg1">
                <a:lumMod val="85000"/>
              </a:schemeClr>
            </a:solidFill>
            <a:ln>
              <a:noFill/>
            </a:ln>
            <a:effectLst/>
          </c:spPr>
          <c:invertIfNegative val="0"/>
          <c:cat>
            <c:numRef>
              <c:f>Report!$AP$2:$BT$2</c:f>
              <c:numCache>
                <c:formatCode>General</c:formatCode>
                <c:ptCount val="9"/>
                <c:pt idx="0">
                  <c:v>17</c:v>
                </c:pt>
                <c:pt idx="1">
                  <c:v>22</c:v>
                </c:pt>
                <c:pt idx="2">
                  <c:v>27</c:v>
                </c:pt>
                <c:pt idx="3">
                  <c:v>30</c:v>
                </c:pt>
                <c:pt idx="4">
                  <c:v>33</c:v>
                </c:pt>
                <c:pt idx="5">
                  <c:v>36</c:v>
                </c:pt>
                <c:pt idx="6">
                  <c:v>39</c:v>
                </c:pt>
                <c:pt idx="7">
                  <c:v>44</c:v>
                </c:pt>
                <c:pt idx="8">
                  <c:v>45</c:v>
                </c:pt>
              </c:numCache>
            </c:numRef>
          </c:cat>
          <c:val>
            <c:numRef>
              <c:f>Report!$AP$8:$BT$8</c:f>
              <c:numCache>
                <c:formatCode>General</c:formatCode>
                <c:ptCount val="9"/>
                <c:pt idx="2">
                  <c:v>38</c:v>
                </c:pt>
                <c:pt idx="3">
                  <c:v>29</c:v>
                </c:pt>
                <c:pt idx="4">
                  <c:v>24</c:v>
                </c:pt>
                <c:pt idx="5">
                  <c:v>16</c:v>
                </c:pt>
                <c:pt idx="6">
                  <c:v>11</c:v>
                </c:pt>
                <c:pt idx="7">
                  <c:v>7</c:v>
                </c:pt>
                <c:pt idx="8">
                  <c:v>4</c:v>
                </c:pt>
              </c:numCache>
            </c:numRef>
          </c:val>
        </c:ser>
        <c:dLbls>
          <c:showLegendKey val="0"/>
          <c:showVal val="0"/>
          <c:showCatName val="0"/>
          <c:showSerName val="0"/>
          <c:showPercent val="0"/>
          <c:showBubbleSize val="0"/>
        </c:dLbls>
        <c:gapWidth val="150"/>
        <c:overlap val="100"/>
        <c:axId val="164928080"/>
        <c:axId val="164927688"/>
        <c:extLst>
          <c:ext xmlns:c15="http://schemas.microsoft.com/office/drawing/2012/chart" uri="{02D57815-91ED-43cb-92C2-25804820EDAC}">
            <c15:filteredBarSeries>
              <c15:ser>
                <c:idx val="7"/>
                <c:order val="5"/>
                <c:tx>
                  <c:strRef>
                    <c:extLst>
                      <c:ext uri="{02D57815-91ED-43cb-92C2-25804820EDAC}">
                        <c15:formulaRef>
                          <c15:sqref>Report!$AO$9</c15:sqref>
                        </c15:formulaRef>
                      </c:ext>
                    </c:extLst>
                    <c:strCache>
                      <c:ptCount val="1"/>
                      <c:pt idx="0">
                        <c:v>IST - In Arbeit</c:v>
                      </c:pt>
                    </c:strCache>
                  </c:strRef>
                </c:tx>
                <c:spPr>
                  <a:solidFill>
                    <a:schemeClr val="accent2">
                      <a:lumMod val="60000"/>
                    </a:schemeClr>
                  </a:solidFill>
                  <a:ln>
                    <a:noFill/>
                  </a:ln>
                  <a:effectLst/>
                </c:spPr>
                <c:invertIfNegative val="0"/>
                <c:cat>
                  <c:numRef>
                    <c:extLst>
                      <c:ext uri="{02D57815-91ED-43cb-92C2-25804820EDAC}">
                        <c15:formulaRef>
                          <c15:sqref>Report!$AP$2:$BT$2</c15:sqref>
                        </c15:formulaRef>
                      </c:ext>
                    </c:extLst>
                    <c:numCache>
                      <c:formatCode>General</c:formatCode>
                      <c:ptCount val="9"/>
                      <c:pt idx="0">
                        <c:v>17</c:v>
                      </c:pt>
                      <c:pt idx="1">
                        <c:v>22</c:v>
                      </c:pt>
                      <c:pt idx="2">
                        <c:v>27</c:v>
                      </c:pt>
                      <c:pt idx="3">
                        <c:v>30</c:v>
                      </c:pt>
                      <c:pt idx="4">
                        <c:v>33</c:v>
                      </c:pt>
                      <c:pt idx="5">
                        <c:v>36</c:v>
                      </c:pt>
                      <c:pt idx="6">
                        <c:v>39</c:v>
                      </c:pt>
                      <c:pt idx="7">
                        <c:v>44</c:v>
                      </c:pt>
                      <c:pt idx="8">
                        <c:v>45</c:v>
                      </c:pt>
                    </c:numCache>
                  </c:numRef>
                </c:cat>
                <c:val>
                  <c:numRef>
                    <c:extLst>
                      <c:ext uri="{02D57815-91ED-43cb-92C2-25804820EDAC}">
                        <c15:formulaRef>
                          <c15:sqref>Report!$AP$9:$CA$9</c15:sqref>
                        </c15:formulaRef>
                      </c:ext>
                    </c:extLst>
                    <c:numCache>
                      <c:formatCode>General</c:formatCode>
                      <c:ptCount val="9"/>
                    </c:numCache>
                  </c:numRef>
                </c:val>
              </c15:ser>
            </c15:filteredBarSeries>
          </c:ext>
        </c:extLst>
      </c:barChart>
      <c:lineChart>
        <c:grouping val="stacked"/>
        <c:varyColors val="0"/>
        <c:ser>
          <c:idx val="2"/>
          <c:order val="1"/>
          <c:tx>
            <c:strRef>
              <c:f>Report!$AO$6</c:f>
              <c:strCache>
                <c:ptCount val="1"/>
                <c:pt idx="0">
                  <c:v>Plan - Abgeschlossen</c:v>
                </c:pt>
              </c:strCache>
            </c:strRef>
          </c:tx>
          <c:spPr>
            <a:ln w="28575" cap="rnd">
              <a:solidFill>
                <a:schemeClr val="accent3"/>
              </a:solidFill>
              <a:round/>
            </a:ln>
            <a:effectLst/>
          </c:spPr>
          <c:marker>
            <c:symbol val="none"/>
          </c:marker>
          <c:cat>
            <c:numRef>
              <c:f>Report!$AP$2:$BT$2</c:f>
              <c:numCache>
                <c:formatCode>General</c:formatCode>
                <c:ptCount val="9"/>
                <c:pt idx="0">
                  <c:v>17</c:v>
                </c:pt>
                <c:pt idx="1">
                  <c:v>22</c:v>
                </c:pt>
                <c:pt idx="2">
                  <c:v>27</c:v>
                </c:pt>
                <c:pt idx="3">
                  <c:v>30</c:v>
                </c:pt>
                <c:pt idx="4">
                  <c:v>33</c:v>
                </c:pt>
                <c:pt idx="5">
                  <c:v>36</c:v>
                </c:pt>
                <c:pt idx="6">
                  <c:v>39</c:v>
                </c:pt>
                <c:pt idx="7">
                  <c:v>44</c:v>
                </c:pt>
                <c:pt idx="8">
                  <c:v>45</c:v>
                </c:pt>
              </c:numCache>
            </c:numRef>
          </c:cat>
          <c:val>
            <c:numRef>
              <c:f>Report!$AP$6:$BT$6</c:f>
              <c:numCache>
                <c:formatCode>General</c:formatCode>
                <c:ptCount val="9"/>
                <c:pt idx="0">
                  <c:v>6</c:v>
                </c:pt>
                <c:pt idx="1">
                  <c:v>11</c:v>
                </c:pt>
                <c:pt idx="2">
                  <c:v>18</c:v>
                </c:pt>
                <c:pt idx="3">
                  <c:v>27</c:v>
                </c:pt>
                <c:pt idx="4">
                  <c:v>31</c:v>
                </c:pt>
                <c:pt idx="5">
                  <c:v>40</c:v>
                </c:pt>
                <c:pt idx="6">
                  <c:v>46</c:v>
                </c:pt>
                <c:pt idx="7">
                  <c:v>50</c:v>
                </c:pt>
                <c:pt idx="8">
                  <c:v>51</c:v>
                </c:pt>
              </c:numCache>
            </c:numRef>
          </c:val>
          <c:smooth val="0"/>
        </c:ser>
        <c:dLbls>
          <c:showLegendKey val="0"/>
          <c:showVal val="0"/>
          <c:showCatName val="0"/>
          <c:showSerName val="0"/>
          <c:showPercent val="0"/>
          <c:showBubbleSize val="0"/>
        </c:dLbls>
        <c:marker val="1"/>
        <c:smooth val="0"/>
        <c:axId val="164926904"/>
        <c:axId val="164927296"/>
      </c:lineChart>
      <c:lineChart>
        <c:grouping val="standard"/>
        <c:varyColors val="0"/>
        <c:dLbls>
          <c:showLegendKey val="0"/>
          <c:showVal val="0"/>
          <c:showCatName val="0"/>
          <c:showSerName val="0"/>
          <c:showPercent val="0"/>
          <c:showBubbleSize val="0"/>
        </c:dLbls>
        <c:marker val="1"/>
        <c:smooth val="0"/>
        <c:axId val="164928080"/>
        <c:axId val="164927688"/>
        <c:extLst>
          <c:ext xmlns:c15="http://schemas.microsoft.com/office/drawing/2012/chart" uri="{02D57815-91ED-43cb-92C2-25804820EDAC}">
            <c15:filteredLineSeries>
              <c15:ser>
                <c:idx val="5"/>
                <c:order val="3"/>
                <c:tx>
                  <c:strRef>
                    <c:extLst>
                      <c:ext uri="{02D57815-91ED-43cb-92C2-25804820EDAC}">
                        <c15:formulaRef>
                          <c15:sqref>Report!$A$7</c15:sqref>
                        </c15:formulaRef>
                      </c:ext>
                    </c:extLst>
                    <c:strCache>
                      <c:ptCount val="1"/>
                      <c:pt idx="0">
                        <c:v>Ist</c:v>
                      </c:pt>
                    </c:strCache>
                  </c:strRef>
                </c:tx>
                <c:spPr>
                  <a:ln w="28575" cap="rnd">
                    <a:solidFill>
                      <a:schemeClr val="accent6"/>
                    </a:solidFill>
                    <a:round/>
                  </a:ln>
                  <a:effectLst/>
                </c:spPr>
                <c:marker>
                  <c:symbol val="none"/>
                </c:marker>
                <c:cat>
                  <c:numRef>
                    <c:extLst>
                      <c:ext uri="{02D57815-91ED-43cb-92C2-25804820EDAC}">
                        <c15:formulaRef>
                          <c15:sqref>Report!$B$2:$AM$2</c15:sqref>
                        </c15:formulaRef>
                      </c:ext>
                    </c:extLst>
                    <c:numCache>
                      <c:formatCode>General</c:formatCode>
                      <c:ptCount val="9"/>
                      <c:pt idx="0">
                        <c:v>17</c:v>
                      </c:pt>
                      <c:pt idx="1">
                        <c:v>22</c:v>
                      </c:pt>
                      <c:pt idx="2">
                        <c:v>27</c:v>
                      </c:pt>
                      <c:pt idx="3">
                        <c:v>30</c:v>
                      </c:pt>
                      <c:pt idx="4">
                        <c:v>33</c:v>
                      </c:pt>
                      <c:pt idx="5">
                        <c:v>36</c:v>
                      </c:pt>
                      <c:pt idx="6">
                        <c:v>39</c:v>
                      </c:pt>
                      <c:pt idx="7">
                        <c:v>44</c:v>
                      </c:pt>
                      <c:pt idx="8">
                        <c:v>45</c:v>
                      </c:pt>
                    </c:numCache>
                  </c:numRef>
                </c:cat>
                <c:val>
                  <c:numRef>
                    <c:extLst>
                      <c:ext uri="{02D57815-91ED-43cb-92C2-25804820EDAC}">
                        <c15:formulaRef>
                          <c15:sqref>Report!$B$7:$AM$7</c15:sqref>
                        </c15:formulaRef>
                      </c:ext>
                    </c:extLst>
                    <c:numCache>
                      <c:formatCode>General</c:formatCode>
                      <c:ptCount val="9"/>
                    </c:numCache>
                  </c:numRef>
                </c:val>
                <c:smooth val="0"/>
              </c15:ser>
            </c15:filteredLineSeries>
          </c:ext>
        </c:extLst>
      </c:lineChart>
      <c:catAx>
        <c:axId val="164926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64927296"/>
        <c:crosses val="autoZero"/>
        <c:auto val="1"/>
        <c:lblAlgn val="ctr"/>
        <c:lblOffset val="100"/>
        <c:noMultiLvlLbl val="0"/>
      </c:catAx>
      <c:valAx>
        <c:axId val="1649272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64926904"/>
        <c:crosses val="autoZero"/>
        <c:crossBetween val="between"/>
      </c:valAx>
      <c:valAx>
        <c:axId val="16492768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64928080"/>
        <c:crosses val="max"/>
        <c:crossBetween val="between"/>
      </c:valAx>
      <c:catAx>
        <c:axId val="164928080"/>
        <c:scaling>
          <c:orientation val="minMax"/>
        </c:scaling>
        <c:delete val="1"/>
        <c:axPos val="b"/>
        <c:numFmt formatCode="General" sourceLinked="1"/>
        <c:majorTickMark val="out"/>
        <c:minorTickMark val="none"/>
        <c:tickLblPos val="nextTo"/>
        <c:crossAx val="16492768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11206</xdr:colOff>
      <xdr:row>11</xdr:row>
      <xdr:rowOff>3640</xdr:rowOff>
    </xdr:from>
    <xdr:to>
      <xdr:col>39</xdr:col>
      <xdr:colOff>13607</xdr:colOff>
      <xdr:row>33</xdr:row>
      <xdr:rowOff>128867</xdr:rowOff>
    </xdr:to>
    <xdr:graphicFrame macro="">
      <xdr:nvGraphicFramePr>
        <xdr:cNvPr id="2" name="Diagram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40</xdr:col>
      <xdr:colOff>11206</xdr:colOff>
      <xdr:row>11</xdr:row>
      <xdr:rowOff>11206</xdr:rowOff>
    </xdr:from>
    <xdr:to>
      <xdr:col>72</xdr:col>
      <xdr:colOff>0</xdr:colOff>
      <xdr:row>33</xdr:row>
      <xdr:rowOff>136433</xdr:rowOff>
    </xdr:to>
    <xdr:graphicFrame macro="">
      <xdr:nvGraphicFramePr>
        <xdr:cNvPr id="3" name="Diagram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file:///\\epm.sv-services.at@SSL\DavWWWRoot\PWA\ELGA-Int\Freigegebene%20Dokumente\Koordinationsthemen\&#220;bergaben_JH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66"/>
  <sheetViews>
    <sheetView zoomScale="90" zoomScaleNormal="90" workbookViewId="0">
      <pane xSplit="5" ySplit="1" topLeftCell="G8" activePane="bottomRight" state="frozen"/>
      <selection pane="topRight" activeCell="E1" sqref="E1"/>
      <selection pane="bottomLeft" activeCell="A2" sqref="A2"/>
      <selection pane="bottomRight" activeCell="A55" sqref="A55:XFD55"/>
    </sheetView>
  </sheetViews>
  <sheetFormatPr baseColWidth="10" defaultRowHeight="15" outlineLevelCol="1" x14ac:dyDescent="0.25"/>
  <cols>
    <col min="1" max="1" width="8.7109375" style="2" customWidth="1" outlineLevel="1"/>
    <col min="2" max="2" width="4" style="7" customWidth="1"/>
    <col min="3" max="3" width="12.28515625" style="7" customWidth="1"/>
    <col min="4" max="4" width="13" style="2" customWidth="1"/>
    <col min="5" max="5" width="63.28515625" style="2" customWidth="1"/>
    <col min="6" max="6" width="22.42578125" style="2" hidden="1" customWidth="1" outlineLevel="1"/>
    <col min="7" max="7" width="13.7109375" style="2" customWidth="1" collapsed="1"/>
    <col min="8" max="8" width="39.5703125" style="2" customWidth="1"/>
    <col min="9" max="9" width="36.5703125" style="2" customWidth="1"/>
    <col min="10" max="10" width="17.7109375" style="7" customWidth="1" outlineLevel="1"/>
    <col min="11" max="11" width="17.7109375" style="7" customWidth="1"/>
    <col min="12" max="12" width="30.7109375" style="7" hidden="1" customWidth="1" outlineLevel="1"/>
    <col min="13" max="13" width="30.7109375" style="2" hidden="1" customWidth="1" outlineLevel="1"/>
    <col min="14" max="14" width="17.7109375" style="2" customWidth="1" collapsed="1"/>
    <col min="15" max="15" width="30.7109375" style="2" hidden="1" customWidth="1" outlineLevel="1"/>
    <col min="16" max="16" width="30.7109375" style="2" customWidth="1" collapsed="1"/>
    <col min="17" max="17" width="24.28515625" style="2" customWidth="1"/>
    <col min="18" max="18" width="15.85546875" style="2" customWidth="1"/>
    <col min="19" max="16384" width="11.42578125" style="2"/>
  </cols>
  <sheetData>
    <row r="1" spans="1:22" s="17" customFormat="1" ht="45" x14ac:dyDescent="0.25">
      <c r="A1" s="16" t="s">
        <v>179</v>
      </c>
      <c r="B1" s="16" t="s">
        <v>11</v>
      </c>
      <c r="C1" s="16" t="s">
        <v>42</v>
      </c>
      <c r="D1" s="16" t="s">
        <v>7</v>
      </c>
      <c r="E1" s="16" t="s">
        <v>8</v>
      </c>
      <c r="F1" s="16" t="s">
        <v>0</v>
      </c>
      <c r="G1" s="16" t="s">
        <v>1</v>
      </c>
      <c r="H1" s="16" t="s">
        <v>41</v>
      </c>
      <c r="I1" s="16" t="s">
        <v>3</v>
      </c>
      <c r="J1" s="16" t="s">
        <v>58</v>
      </c>
      <c r="K1" s="16" t="s">
        <v>9</v>
      </c>
      <c r="L1" s="16" t="s">
        <v>10</v>
      </c>
      <c r="M1" s="16" t="s">
        <v>2</v>
      </c>
      <c r="N1" s="16" t="s">
        <v>4</v>
      </c>
      <c r="O1" s="16" t="s">
        <v>189</v>
      </c>
      <c r="P1" s="16" t="s">
        <v>5</v>
      </c>
      <c r="Q1" s="17" t="s">
        <v>60</v>
      </c>
      <c r="R1" s="17" t="s">
        <v>61</v>
      </c>
      <c r="T1" s="17" t="s">
        <v>176</v>
      </c>
      <c r="U1" s="17" t="s">
        <v>177</v>
      </c>
      <c r="V1" s="17" t="s">
        <v>154</v>
      </c>
    </row>
    <row r="2" spans="1:22" s="5" customFormat="1" ht="120" x14ac:dyDescent="0.25">
      <c r="A2" s="5">
        <v>1</v>
      </c>
      <c r="B2" s="11">
        <v>1</v>
      </c>
      <c r="C2" s="11" t="s">
        <v>6</v>
      </c>
      <c r="D2" s="4" t="s">
        <v>53</v>
      </c>
      <c r="E2" s="14" t="s">
        <v>174</v>
      </c>
      <c r="F2" s="4" t="s">
        <v>40</v>
      </c>
      <c r="G2" s="4" t="s">
        <v>112</v>
      </c>
      <c r="H2" s="4" t="s">
        <v>130</v>
      </c>
      <c r="I2" s="4" t="s">
        <v>114</v>
      </c>
      <c r="J2" s="8"/>
      <c r="K2" s="8"/>
      <c r="L2" s="8"/>
      <c r="M2" s="6"/>
      <c r="N2" s="4" t="s">
        <v>176</v>
      </c>
      <c r="O2" s="4"/>
      <c r="P2" s="14"/>
      <c r="Q2" s="5">
        <v>10</v>
      </c>
      <c r="R2" s="5">
        <v>20</v>
      </c>
      <c r="T2" s="5">
        <f>IF($N2=T$1,1,0)</f>
        <v>1</v>
      </c>
      <c r="U2" s="5">
        <f t="shared" ref="U2:V17" si="0">IF($N2=U$1,1,0)</f>
        <v>0</v>
      </c>
      <c r="V2" s="5">
        <f t="shared" si="0"/>
        <v>0</v>
      </c>
    </row>
    <row r="3" spans="1:22" s="5" customFormat="1" ht="75" x14ac:dyDescent="0.25">
      <c r="A3" s="5">
        <v>2</v>
      </c>
      <c r="B3" s="11">
        <v>2</v>
      </c>
      <c r="C3" s="11" t="s">
        <v>6</v>
      </c>
      <c r="D3" s="4" t="s">
        <v>53</v>
      </c>
      <c r="E3" s="13" t="s">
        <v>175</v>
      </c>
      <c r="F3" s="4" t="s">
        <v>40</v>
      </c>
      <c r="G3" s="4" t="s">
        <v>112</v>
      </c>
      <c r="H3" s="4" t="s">
        <v>130</v>
      </c>
      <c r="I3" s="4" t="s">
        <v>114</v>
      </c>
      <c r="J3" s="8"/>
      <c r="K3" s="8"/>
      <c r="L3" s="8"/>
      <c r="M3" s="6"/>
      <c r="N3" s="4" t="s">
        <v>176</v>
      </c>
      <c r="O3" s="4"/>
      <c r="P3" s="13"/>
      <c r="Q3" s="5">
        <v>5</v>
      </c>
      <c r="R3" s="5">
        <v>10</v>
      </c>
      <c r="T3" s="5">
        <f t="shared" ref="T3:V34" si="1">IF($N3=T$1,1,0)</f>
        <v>1</v>
      </c>
      <c r="U3" s="5">
        <f t="shared" si="0"/>
        <v>0</v>
      </c>
      <c r="V3" s="5">
        <f t="shared" si="0"/>
        <v>0</v>
      </c>
    </row>
    <row r="4" spans="1:22" ht="90" x14ac:dyDescent="0.25">
      <c r="A4" s="5">
        <v>3</v>
      </c>
      <c r="B4" s="11">
        <v>4</v>
      </c>
      <c r="C4" s="11" t="s">
        <v>6</v>
      </c>
      <c r="D4" s="4" t="s">
        <v>53</v>
      </c>
      <c r="E4" s="4" t="s">
        <v>62</v>
      </c>
      <c r="F4" s="4" t="s">
        <v>40</v>
      </c>
      <c r="G4" s="4" t="s">
        <v>113</v>
      </c>
      <c r="H4" s="4" t="s">
        <v>115</v>
      </c>
      <c r="I4" s="4" t="s">
        <v>152</v>
      </c>
      <c r="J4" s="8">
        <v>42870</v>
      </c>
      <c r="K4" s="8">
        <f>J4+42</f>
        <v>42912</v>
      </c>
      <c r="L4" s="8"/>
      <c r="M4" s="4"/>
      <c r="N4" s="4" t="s">
        <v>176</v>
      </c>
      <c r="O4" s="4"/>
      <c r="P4" s="13"/>
      <c r="Q4" s="5">
        <v>25</v>
      </c>
      <c r="R4" s="5">
        <v>50</v>
      </c>
      <c r="T4" s="5">
        <f t="shared" si="1"/>
        <v>1</v>
      </c>
      <c r="U4" s="5">
        <f t="shared" si="0"/>
        <v>0</v>
      </c>
      <c r="V4" s="5">
        <f t="shared" si="0"/>
        <v>0</v>
      </c>
    </row>
    <row r="5" spans="1:22" s="5" customFormat="1" ht="75" x14ac:dyDescent="0.25">
      <c r="A5" s="5">
        <v>4</v>
      </c>
      <c r="B5" s="11">
        <v>11</v>
      </c>
      <c r="C5" s="11" t="s">
        <v>43</v>
      </c>
      <c r="D5" s="4" t="s">
        <v>53</v>
      </c>
      <c r="E5" s="4" t="s">
        <v>63</v>
      </c>
      <c r="F5" s="4" t="s">
        <v>40</v>
      </c>
      <c r="G5" s="4" t="s">
        <v>111</v>
      </c>
      <c r="H5" s="4" t="s">
        <v>115</v>
      </c>
      <c r="I5" s="4" t="s">
        <v>117</v>
      </c>
      <c r="J5" s="8">
        <v>42887</v>
      </c>
      <c r="K5" s="8">
        <f>J5+21</f>
        <v>42908</v>
      </c>
      <c r="L5" s="8"/>
      <c r="M5" s="6"/>
      <c r="N5" s="4" t="s">
        <v>176</v>
      </c>
      <c r="O5" s="4"/>
      <c r="P5" s="4"/>
      <c r="Q5" s="5">
        <v>25</v>
      </c>
      <c r="R5" s="5">
        <v>50</v>
      </c>
      <c r="T5" s="5">
        <f t="shared" si="1"/>
        <v>1</v>
      </c>
      <c r="U5" s="5">
        <f t="shared" si="0"/>
        <v>0</v>
      </c>
      <c r="V5" s="5">
        <f t="shared" si="0"/>
        <v>0</v>
      </c>
    </row>
    <row r="6" spans="1:22" s="5" customFormat="1" ht="225" x14ac:dyDescent="0.25">
      <c r="A6" s="5">
        <v>5</v>
      </c>
      <c r="B6" s="11">
        <v>18</v>
      </c>
      <c r="C6" s="11" t="s">
        <v>100</v>
      </c>
      <c r="D6" s="4" t="s">
        <v>53</v>
      </c>
      <c r="E6" s="4" t="s">
        <v>65</v>
      </c>
      <c r="F6" s="4" t="s">
        <v>40</v>
      </c>
      <c r="G6" s="4" t="s">
        <v>113</v>
      </c>
      <c r="H6" s="4" t="s">
        <v>148</v>
      </c>
      <c r="I6" s="4" t="s">
        <v>150</v>
      </c>
      <c r="J6" s="8">
        <v>42870</v>
      </c>
      <c r="K6" s="8">
        <f>J6+42</f>
        <v>42912</v>
      </c>
      <c r="L6" s="8"/>
      <c r="M6" s="6"/>
      <c r="N6" s="4" t="s">
        <v>177</v>
      </c>
      <c r="O6" s="4"/>
      <c r="P6" s="4"/>
      <c r="Q6" s="5">
        <v>8</v>
      </c>
      <c r="R6" s="5">
        <v>80</v>
      </c>
      <c r="T6" s="5">
        <f t="shared" si="1"/>
        <v>0</v>
      </c>
      <c r="U6" s="5">
        <f t="shared" si="0"/>
        <v>1</v>
      </c>
      <c r="V6" s="5">
        <f t="shared" si="0"/>
        <v>0</v>
      </c>
    </row>
    <row r="7" spans="1:22" s="5" customFormat="1" ht="45" x14ac:dyDescent="0.25">
      <c r="A7" s="5">
        <v>6</v>
      </c>
      <c r="B7" s="11">
        <v>19</v>
      </c>
      <c r="C7" s="11" t="s">
        <v>100</v>
      </c>
      <c r="D7" s="4" t="s">
        <v>53</v>
      </c>
      <c r="E7" s="4" t="s">
        <v>110</v>
      </c>
      <c r="F7" s="4" t="s">
        <v>40</v>
      </c>
      <c r="G7" s="4" t="s">
        <v>112</v>
      </c>
      <c r="H7" s="4" t="s">
        <v>137</v>
      </c>
      <c r="I7" s="4" t="s">
        <v>138</v>
      </c>
      <c r="J7" s="8">
        <v>42870</v>
      </c>
      <c r="K7" s="8">
        <f>J7+21</f>
        <v>42891</v>
      </c>
      <c r="L7" s="8"/>
      <c r="M7" s="6"/>
      <c r="N7" s="4" t="s">
        <v>176</v>
      </c>
      <c r="O7" s="4"/>
      <c r="P7" s="4"/>
      <c r="Q7" s="5">
        <v>8</v>
      </c>
      <c r="R7" s="5">
        <v>8</v>
      </c>
      <c r="T7" s="5">
        <f t="shared" si="1"/>
        <v>1</v>
      </c>
      <c r="U7" s="5">
        <f t="shared" si="0"/>
        <v>0</v>
      </c>
      <c r="V7" s="5">
        <f t="shared" si="0"/>
        <v>0</v>
      </c>
    </row>
    <row r="8" spans="1:22" s="5" customFormat="1" ht="126.75" customHeight="1" x14ac:dyDescent="0.25">
      <c r="A8" s="5">
        <v>7</v>
      </c>
      <c r="B8" s="11">
        <v>3</v>
      </c>
      <c r="C8" s="11" t="s">
        <v>6</v>
      </c>
      <c r="D8" s="1" t="s">
        <v>54</v>
      </c>
      <c r="E8" s="3" t="s">
        <v>64</v>
      </c>
      <c r="F8" s="4" t="s">
        <v>40</v>
      </c>
      <c r="G8" s="4" t="s">
        <v>113</v>
      </c>
      <c r="H8" s="1" t="s">
        <v>116</v>
      </c>
      <c r="I8" s="1" t="s">
        <v>153</v>
      </c>
      <c r="J8" s="9">
        <v>42863</v>
      </c>
      <c r="K8" s="9">
        <v>43008</v>
      </c>
      <c r="L8" s="9"/>
      <c r="M8" s="1"/>
      <c r="N8" s="1" t="s">
        <v>177</v>
      </c>
      <c r="O8" s="1"/>
      <c r="P8" s="3"/>
      <c r="Q8" s="2"/>
      <c r="R8" s="2">
        <v>20</v>
      </c>
      <c r="T8" s="5">
        <f t="shared" si="1"/>
        <v>0</v>
      </c>
      <c r="U8" s="5">
        <f t="shared" si="0"/>
        <v>1</v>
      </c>
      <c r="V8" s="5">
        <f t="shared" si="0"/>
        <v>0</v>
      </c>
    </row>
    <row r="9" spans="1:22" ht="127.5" customHeight="1" x14ac:dyDescent="0.25">
      <c r="A9" s="5">
        <v>8</v>
      </c>
      <c r="B9" s="11">
        <v>10</v>
      </c>
      <c r="C9" s="11" t="s">
        <v>43</v>
      </c>
      <c r="D9" s="4" t="s">
        <v>54</v>
      </c>
      <c r="E9" s="4" t="s">
        <v>190</v>
      </c>
      <c r="F9" s="4" t="s">
        <v>40</v>
      </c>
      <c r="G9" s="4" t="s">
        <v>111</v>
      </c>
      <c r="H9" s="1" t="s">
        <v>116</v>
      </c>
      <c r="I9" s="1" t="s">
        <v>153</v>
      </c>
      <c r="J9" s="8">
        <v>42863</v>
      </c>
      <c r="K9" s="25" t="s">
        <v>191</v>
      </c>
      <c r="L9" s="8"/>
      <c r="M9" s="6"/>
      <c r="N9" s="4" t="s">
        <v>177</v>
      </c>
      <c r="O9" s="4"/>
      <c r="P9" s="4"/>
      <c r="Q9" s="5"/>
      <c r="R9" s="5"/>
      <c r="T9" s="5">
        <f t="shared" si="1"/>
        <v>0</v>
      </c>
      <c r="U9" s="5">
        <f t="shared" si="0"/>
        <v>1</v>
      </c>
      <c r="V9" s="5">
        <f t="shared" si="0"/>
        <v>0</v>
      </c>
    </row>
    <row r="10" spans="1:22" s="5" customFormat="1" ht="165" x14ac:dyDescent="0.25">
      <c r="A10" s="5">
        <v>9</v>
      </c>
      <c r="B10" s="11">
        <v>20</v>
      </c>
      <c r="C10" s="10" t="s">
        <v>100</v>
      </c>
      <c r="D10" s="1" t="s">
        <v>54</v>
      </c>
      <c r="E10" s="1" t="s">
        <v>66</v>
      </c>
      <c r="F10" s="4" t="s">
        <v>40</v>
      </c>
      <c r="G10" s="4" t="s">
        <v>113</v>
      </c>
      <c r="H10" s="1" t="s">
        <v>149</v>
      </c>
      <c r="I10" s="1" t="s">
        <v>139</v>
      </c>
      <c r="J10" s="9">
        <v>42863</v>
      </c>
      <c r="K10" s="9">
        <v>42881</v>
      </c>
      <c r="L10" s="9"/>
      <c r="M10" s="12"/>
      <c r="N10" s="1" t="s">
        <v>154</v>
      </c>
      <c r="O10" s="1"/>
      <c r="P10" s="1" t="s">
        <v>155</v>
      </c>
      <c r="Q10" s="2">
        <v>8</v>
      </c>
      <c r="R10" s="2">
        <v>24</v>
      </c>
      <c r="T10" s="5">
        <f t="shared" si="1"/>
        <v>0</v>
      </c>
      <c r="U10" s="5">
        <f t="shared" si="0"/>
        <v>0</v>
      </c>
      <c r="V10" s="5">
        <f t="shared" si="0"/>
        <v>1</v>
      </c>
    </row>
    <row r="11" spans="1:22" s="5" customFormat="1" ht="30" x14ac:dyDescent="0.25">
      <c r="A11" s="5">
        <v>10</v>
      </c>
      <c r="B11" s="11">
        <v>21</v>
      </c>
      <c r="C11" s="11" t="s">
        <v>100</v>
      </c>
      <c r="D11" s="1" t="s">
        <v>54</v>
      </c>
      <c r="E11" s="1" t="s">
        <v>67</v>
      </c>
      <c r="F11" s="4" t="s">
        <v>40</v>
      </c>
      <c r="G11" s="1" t="s">
        <v>59</v>
      </c>
      <c r="H11" s="1"/>
      <c r="I11" s="1"/>
      <c r="J11" s="9">
        <v>42863</v>
      </c>
      <c r="K11" s="9">
        <v>42881</v>
      </c>
      <c r="L11" s="9"/>
      <c r="M11" s="12"/>
      <c r="N11" s="1" t="s">
        <v>176</v>
      </c>
      <c r="O11" s="1"/>
      <c r="P11" s="1"/>
      <c r="Q11" s="2">
        <v>16</v>
      </c>
      <c r="R11" s="2" t="s">
        <v>108</v>
      </c>
      <c r="T11" s="5">
        <f t="shared" si="1"/>
        <v>1</v>
      </c>
      <c r="U11" s="5">
        <f t="shared" si="0"/>
        <v>0</v>
      </c>
      <c r="V11" s="5">
        <f t="shared" si="0"/>
        <v>0</v>
      </c>
    </row>
    <row r="12" spans="1:22" s="5" customFormat="1" x14ac:dyDescent="0.25">
      <c r="A12" s="5">
        <v>11</v>
      </c>
      <c r="B12" s="11">
        <v>22</v>
      </c>
      <c r="C12" s="10" t="s">
        <v>100</v>
      </c>
      <c r="D12" s="1" t="s">
        <v>54</v>
      </c>
      <c r="E12" s="1" t="s">
        <v>68</v>
      </c>
      <c r="F12" s="4" t="s">
        <v>40</v>
      </c>
      <c r="G12" s="1" t="s">
        <v>59</v>
      </c>
      <c r="H12" s="1"/>
      <c r="I12" s="1"/>
      <c r="J12" s="9">
        <v>42863</v>
      </c>
      <c r="K12" s="9">
        <v>42881</v>
      </c>
      <c r="L12" s="9"/>
      <c r="M12" s="1"/>
      <c r="N12" s="1" t="s">
        <v>176</v>
      </c>
      <c r="O12" s="1"/>
      <c r="P12" s="1"/>
      <c r="Q12" s="2">
        <v>4</v>
      </c>
      <c r="R12" s="2">
        <v>12</v>
      </c>
      <c r="T12" s="5">
        <f t="shared" si="1"/>
        <v>1</v>
      </c>
      <c r="U12" s="5">
        <f t="shared" si="0"/>
        <v>0</v>
      </c>
      <c r="V12" s="5">
        <f t="shared" si="0"/>
        <v>0</v>
      </c>
    </row>
    <row r="13" spans="1:22" ht="120" x14ac:dyDescent="0.25">
      <c r="A13" s="5">
        <v>12</v>
      </c>
      <c r="B13" s="11">
        <v>15</v>
      </c>
      <c r="C13" s="11" t="s">
        <v>43</v>
      </c>
      <c r="D13" s="4" t="s">
        <v>54</v>
      </c>
      <c r="E13" s="4" t="s">
        <v>193</v>
      </c>
      <c r="F13" s="4" t="s">
        <v>40</v>
      </c>
      <c r="G13" s="4" t="s">
        <v>111</v>
      </c>
      <c r="H13" s="1" t="s">
        <v>116</v>
      </c>
      <c r="I13" s="1" t="s">
        <v>192</v>
      </c>
      <c r="J13" s="8">
        <v>42863</v>
      </c>
      <c r="K13" s="9">
        <v>43008</v>
      </c>
      <c r="L13" s="8"/>
      <c r="M13" s="4"/>
      <c r="N13" s="4" t="s">
        <v>176</v>
      </c>
      <c r="O13" s="4"/>
      <c r="P13" s="4"/>
      <c r="Q13" s="5"/>
      <c r="R13" s="5"/>
      <c r="T13" s="5">
        <f t="shared" si="1"/>
        <v>1</v>
      </c>
      <c r="U13" s="5">
        <f t="shared" si="0"/>
        <v>0</v>
      </c>
      <c r="V13" s="5">
        <f t="shared" si="0"/>
        <v>0</v>
      </c>
    </row>
    <row r="14" spans="1:22" s="5" customFormat="1" ht="330" x14ac:dyDescent="0.25">
      <c r="A14" s="5">
        <v>13</v>
      </c>
      <c r="B14" s="11">
        <v>52</v>
      </c>
      <c r="C14" s="11" t="s">
        <v>100</v>
      </c>
      <c r="D14" s="4" t="s">
        <v>54</v>
      </c>
      <c r="E14" s="4" t="s">
        <v>146</v>
      </c>
      <c r="F14" s="4"/>
      <c r="G14" s="4" t="s">
        <v>188</v>
      </c>
      <c r="H14" s="4" t="s">
        <v>147</v>
      </c>
      <c r="I14" s="4"/>
      <c r="J14" s="8">
        <v>42863</v>
      </c>
      <c r="K14" s="9">
        <v>43008</v>
      </c>
      <c r="L14" s="8"/>
      <c r="M14" s="4"/>
      <c r="N14" s="4" t="s">
        <v>176</v>
      </c>
      <c r="O14" s="4"/>
      <c r="P14" s="4"/>
      <c r="T14" s="5">
        <f t="shared" si="1"/>
        <v>1</v>
      </c>
      <c r="U14" s="5">
        <f t="shared" si="0"/>
        <v>0</v>
      </c>
      <c r="V14" s="5">
        <f t="shared" si="0"/>
        <v>0</v>
      </c>
    </row>
    <row r="15" spans="1:22" s="5" customFormat="1" ht="150" x14ac:dyDescent="0.25">
      <c r="A15" s="5">
        <v>14</v>
      </c>
      <c r="B15" s="11">
        <v>12</v>
      </c>
      <c r="C15" s="10" t="s">
        <v>43</v>
      </c>
      <c r="D15" s="1" t="s">
        <v>56</v>
      </c>
      <c r="E15" s="1" t="s">
        <v>49</v>
      </c>
      <c r="F15" s="4" t="s">
        <v>40</v>
      </c>
      <c r="G15" s="4" t="s">
        <v>111</v>
      </c>
      <c r="H15" s="1" t="s">
        <v>194</v>
      </c>
      <c r="I15" s="1" t="s">
        <v>118</v>
      </c>
      <c r="J15" s="9">
        <v>42898</v>
      </c>
      <c r="K15" s="9">
        <v>42916</v>
      </c>
      <c r="L15" s="9"/>
      <c r="M15" s="1"/>
      <c r="N15" s="1" t="s">
        <v>176</v>
      </c>
      <c r="O15" s="1"/>
      <c r="P15" s="1"/>
      <c r="Q15" s="2">
        <v>10</v>
      </c>
      <c r="R15" s="2">
        <v>20</v>
      </c>
      <c r="T15" s="5">
        <f t="shared" si="1"/>
        <v>1</v>
      </c>
      <c r="U15" s="5">
        <f t="shared" si="0"/>
        <v>0</v>
      </c>
      <c r="V15" s="5">
        <f t="shared" si="0"/>
        <v>0</v>
      </c>
    </row>
    <row r="16" spans="1:22" s="5" customFormat="1" ht="75" x14ac:dyDescent="0.25">
      <c r="A16" s="5">
        <v>15</v>
      </c>
      <c r="B16" s="11">
        <v>13</v>
      </c>
      <c r="C16" s="11" t="s">
        <v>43</v>
      </c>
      <c r="D16" s="4" t="s">
        <v>56</v>
      </c>
      <c r="E16" s="4" t="s">
        <v>195</v>
      </c>
      <c r="F16" s="4" t="s">
        <v>40</v>
      </c>
      <c r="G16" s="4" t="s">
        <v>111</v>
      </c>
      <c r="H16" s="1" t="s">
        <v>119</v>
      </c>
      <c r="I16" s="4" t="s">
        <v>120</v>
      </c>
      <c r="J16" s="8">
        <v>42898</v>
      </c>
      <c r="K16" s="8">
        <v>42916</v>
      </c>
      <c r="L16" s="8"/>
      <c r="M16" s="4"/>
      <c r="N16" s="4" t="s">
        <v>177</v>
      </c>
      <c r="O16" s="4"/>
      <c r="P16" s="13"/>
      <c r="T16" s="5">
        <f t="shared" si="1"/>
        <v>0</v>
      </c>
      <c r="U16" s="5">
        <f t="shared" si="0"/>
        <v>1</v>
      </c>
      <c r="V16" s="5">
        <f t="shared" si="0"/>
        <v>0</v>
      </c>
    </row>
    <row r="17" spans="1:22" s="5" customFormat="1" ht="75" x14ac:dyDescent="0.25">
      <c r="A17" s="5">
        <v>16</v>
      </c>
      <c r="B17" s="11">
        <v>23</v>
      </c>
      <c r="C17" s="11" t="s">
        <v>100</v>
      </c>
      <c r="D17" s="1" t="s">
        <v>56</v>
      </c>
      <c r="E17" s="1" t="s">
        <v>69</v>
      </c>
      <c r="F17" s="4" t="s">
        <v>40</v>
      </c>
      <c r="G17" s="1" t="s">
        <v>97</v>
      </c>
      <c r="H17" s="1" t="s">
        <v>140</v>
      </c>
      <c r="I17" s="1"/>
      <c r="J17" s="9">
        <v>42917</v>
      </c>
      <c r="K17" s="9">
        <v>42946</v>
      </c>
      <c r="L17" s="9"/>
      <c r="M17" s="1"/>
      <c r="N17" s="4" t="s">
        <v>176</v>
      </c>
      <c r="O17" s="4"/>
      <c r="P17" s="1"/>
      <c r="Q17" s="2">
        <v>8</v>
      </c>
      <c r="R17" s="2">
        <v>16</v>
      </c>
      <c r="T17" s="5">
        <f t="shared" si="1"/>
        <v>1</v>
      </c>
      <c r="U17" s="5">
        <f t="shared" si="0"/>
        <v>0</v>
      </c>
      <c r="V17" s="5">
        <f t="shared" si="0"/>
        <v>0</v>
      </c>
    </row>
    <row r="18" spans="1:22" x14ac:dyDescent="0.25">
      <c r="A18" s="5">
        <v>17</v>
      </c>
      <c r="B18" s="11">
        <v>24</v>
      </c>
      <c r="C18" s="10" t="s">
        <v>100</v>
      </c>
      <c r="D18" s="1" t="s">
        <v>56</v>
      </c>
      <c r="E18" s="1" t="s">
        <v>70</v>
      </c>
      <c r="F18" s="4" t="s">
        <v>40</v>
      </c>
      <c r="G18" s="1" t="s">
        <v>98</v>
      </c>
      <c r="H18" s="1"/>
      <c r="I18" s="1"/>
      <c r="J18" s="9">
        <v>42898</v>
      </c>
      <c r="K18" s="9">
        <v>42916</v>
      </c>
      <c r="L18" s="9"/>
      <c r="M18" s="12"/>
      <c r="N18" s="4" t="s">
        <v>176</v>
      </c>
      <c r="O18" s="4"/>
      <c r="P18" s="1"/>
      <c r="Q18" s="2" t="s">
        <v>107</v>
      </c>
      <c r="R18" s="2" t="s">
        <v>107</v>
      </c>
      <c r="T18" s="5">
        <f t="shared" si="1"/>
        <v>1</v>
      </c>
      <c r="U18" s="5">
        <f t="shared" si="1"/>
        <v>0</v>
      </c>
      <c r="V18" s="5">
        <f t="shared" si="1"/>
        <v>0</v>
      </c>
    </row>
    <row r="19" spans="1:22" s="5" customFormat="1" x14ac:dyDescent="0.25">
      <c r="A19" s="5">
        <v>18</v>
      </c>
      <c r="B19" s="11">
        <v>25</v>
      </c>
      <c r="C19" s="11" t="s">
        <v>100</v>
      </c>
      <c r="D19" s="1" t="s">
        <v>56</v>
      </c>
      <c r="E19" s="1" t="s">
        <v>71</v>
      </c>
      <c r="F19" s="4" t="s">
        <v>40</v>
      </c>
      <c r="G19" s="1" t="s">
        <v>98</v>
      </c>
      <c r="H19" s="1"/>
      <c r="I19" s="1"/>
      <c r="J19" s="9">
        <v>42898</v>
      </c>
      <c r="K19" s="9">
        <v>42916</v>
      </c>
      <c r="L19" s="9"/>
      <c r="M19" s="12"/>
      <c r="N19" s="4" t="s">
        <v>176</v>
      </c>
      <c r="O19" s="4"/>
      <c r="P19" s="1"/>
      <c r="Q19" s="2"/>
      <c r="R19" s="2"/>
      <c r="T19" s="5">
        <f t="shared" si="1"/>
        <v>1</v>
      </c>
      <c r="U19" s="5">
        <f t="shared" si="1"/>
        <v>0</v>
      </c>
      <c r="V19" s="5">
        <f t="shared" si="1"/>
        <v>0</v>
      </c>
    </row>
    <row r="20" spans="1:22" s="5" customFormat="1" x14ac:dyDescent="0.25">
      <c r="A20" s="5">
        <v>19</v>
      </c>
      <c r="B20" s="11">
        <v>26</v>
      </c>
      <c r="C20" s="10" t="s">
        <v>100</v>
      </c>
      <c r="D20" s="1" t="s">
        <v>56</v>
      </c>
      <c r="E20" s="1" t="s">
        <v>72</v>
      </c>
      <c r="F20" s="4" t="s">
        <v>40</v>
      </c>
      <c r="G20" s="1" t="s">
        <v>59</v>
      </c>
      <c r="H20" s="1"/>
      <c r="I20" s="1"/>
      <c r="J20" s="9">
        <v>42898</v>
      </c>
      <c r="K20" s="9">
        <v>42916</v>
      </c>
      <c r="L20" s="9"/>
      <c r="M20" s="18"/>
      <c r="N20" s="4" t="s">
        <v>176</v>
      </c>
      <c r="O20" s="4"/>
      <c r="P20" s="1"/>
      <c r="Q20" s="2">
        <v>8</v>
      </c>
      <c r="R20" s="2">
        <v>8</v>
      </c>
      <c r="T20" s="5">
        <f t="shared" si="1"/>
        <v>1</v>
      </c>
      <c r="U20" s="5">
        <f t="shared" si="1"/>
        <v>0</v>
      </c>
      <c r="V20" s="5">
        <f t="shared" si="1"/>
        <v>0</v>
      </c>
    </row>
    <row r="21" spans="1:22" s="5" customFormat="1" x14ac:dyDescent="0.25">
      <c r="A21" s="5">
        <v>20</v>
      </c>
      <c r="B21" s="11">
        <v>27</v>
      </c>
      <c r="C21" s="11" t="s">
        <v>100</v>
      </c>
      <c r="D21" s="1" t="s">
        <v>102</v>
      </c>
      <c r="E21" s="1" t="s">
        <v>73</v>
      </c>
      <c r="F21" s="4" t="s">
        <v>40</v>
      </c>
      <c r="G21" s="1" t="s">
        <v>59</v>
      </c>
      <c r="H21" s="1"/>
      <c r="I21" s="1"/>
      <c r="J21" s="9">
        <v>42898</v>
      </c>
      <c r="K21" s="9">
        <v>42916</v>
      </c>
      <c r="L21" s="9"/>
      <c r="M21" s="18"/>
      <c r="N21" s="4" t="s">
        <v>176</v>
      </c>
      <c r="O21" s="4"/>
      <c r="P21" s="3"/>
      <c r="Q21" s="2"/>
      <c r="R21" s="2"/>
      <c r="T21" s="5">
        <f t="shared" si="1"/>
        <v>1</v>
      </c>
      <c r="U21" s="5">
        <f t="shared" si="1"/>
        <v>0</v>
      </c>
      <c r="V21" s="5">
        <f t="shared" si="1"/>
        <v>0</v>
      </c>
    </row>
    <row r="22" spans="1:22" ht="30" x14ac:dyDescent="0.25">
      <c r="A22" s="5">
        <v>21</v>
      </c>
      <c r="B22" s="11">
        <v>54</v>
      </c>
      <c r="C22" s="26" t="s">
        <v>43</v>
      </c>
      <c r="D22" s="23" t="s">
        <v>103</v>
      </c>
      <c r="E22" s="23" t="s">
        <v>151</v>
      </c>
      <c r="F22" s="4"/>
      <c r="G22" s="23" t="s">
        <v>109</v>
      </c>
      <c r="H22" s="23"/>
      <c r="I22" s="23"/>
      <c r="J22" s="25"/>
      <c r="K22" s="25"/>
      <c r="L22" s="9"/>
      <c r="M22" s="1"/>
      <c r="N22" s="4" t="s">
        <v>176</v>
      </c>
      <c r="O22" s="4"/>
      <c r="P22" s="3"/>
      <c r="T22" s="5">
        <f t="shared" si="1"/>
        <v>1</v>
      </c>
      <c r="U22" s="5">
        <f t="shared" si="1"/>
        <v>0</v>
      </c>
      <c r="V22" s="5">
        <f t="shared" si="1"/>
        <v>0</v>
      </c>
    </row>
    <row r="23" spans="1:22" x14ac:dyDescent="0.25">
      <c r="A23" s="5">
        <v>22</v>
      </c>
      <c r="B23" s="11">
        <v>28</v>
      </c>
      <c r="C23" s="11" t="s">
        <v>100</v>
      </c>
      <c r="D23" s="4" t="s">
        <v>103</v>
      </c>
      <c r="E23" s="4" t="s">
        <v>74</v>
      </c>
      <c r="F23" s="4" t="s">
        <v>40</v>
      </c>
      <c r="G23" s="4" t="s">
        <v>109</v>
      </c>
      <c r="H23" s="4"/>
      <c r="I23" s="4"/>
      <c r="J23" s="8">
        <v>42919</v>
      </c>
      <c r="K23" s="8">
        <v>42937</v>
      </c>
      <c r="L23" s="8"/>
      <c r="M23" s="4"/>
      <c r="N23" s="4" t="s">
        <v>176</v>
      </c>
      <c r="O23" s="4"/>
      <c r="P23" s="4"/>
      <c r="Q23" s="5"/>
      <c r="R23" s="5"/>
      <c r="T23" s="5">
        <f t="shared" si="1"/>
        <v>1</v>
      </c>
      <c r="U23" s="5">
        <f t="shared" si="1"/>
        <v>0</v>
      </c>
      <c r="V23" s="5">
        <f t="shared" si="1"/>
        <v>0</v>
      </c>
    </row>
    <row r="24" spans="1:22" x14ac:dyDescent="0.25">
      <c r="A24" s="5">
        <v>23</v>
      </c>
      <c r="B24" s="11">
        <v>29</v>
      </c>
      <c r="C24" s="11" t="s">
        <v>100</v>
      </c>
      <c r="D24" s="4" t="s">
        <v>103</v>
      </c>
      <c r="E24" s="4" t="s">
        <v>75</v>
      </c>
      <c r="F24" s="4" t="s">
        <v>40</v>
      </c>
      <c r="G24" s="4" t="s">
        <v>109</v>
      </c>
      <c r="H24" s="4"/>
      <c r="I24" s="4"/>
      <c r="J24" s="8">
        <v>42919</v>
      </c>
      <c r="K24" s="8">
        <v>42937</v>
      </c>
      <c r="L24" s="8"/>
      <c r="M24" s="4"/>
      <c r="N24" s="4" t="s">
        <v>176</v>
      </c>
      <c r="O24" s="4"/>
      <c r="P24" s="4"/>
      <c r="Q24" s="5"/>
      <c r="R24" s="5"/>
      <c r="T24" s="5">
        <f t="shared" si="1"/>
        <v>1</v>
      </c>
      <c r="U24" s="5">
        <f t="shared" si="1"/>
        <v>0</v>
      </c>
      <c r="V24" s="5">
        <f t="shared" si="1"/>
        <v>0</v>
      </c>
    </row>
    <row r="25" spans="1:22" ht="75" x14ac:dyDescent="0.25">
      <c r="A25" s="5">
        <v>24</v>
      </c>
      <c r="B25" s="11">
        <v>30</v>
      </c>
      <c r="C25" s="11" t="s">
        <v>100</v>
      </c>
      <c r="D25" s="4" t="s">
        <v>103</v>
      </c>
      <c r="E25" s="4" t="s">
        <v>76</v>
      </c>
      <c r="F25" s="4" t="s">
        <v>40</v>
      </c>
      <c r="G25" s="4" t="s">
        <v>112</v>
      </c>
      <c r="H25" s="4" t="s">
        <v>141</v>
      </c>
      <c r="I25" s="4" t="s">
        <v>142</v>
      </c>
      <c r="J25" s="8">
        <v>42919</v>
      </c>
      <c r="K25" s="8">
        <v>42937</v>
      </c>
      <c r="L25" s="8"/>
      <c r="M25" s="6"/>
      <c r="N25" s="4" t="s">
        <v>176</v>
      </c>
      <c r="O25" s="4"/>
      <c r="P25" s="13"/>
      <c r="Q25" s="5"/>
      <c r="R25" s="5"/>
      <c r="T25" s="5">
        <f t="shared" si="1"/>
        <v>1</v>
      </c>
      <c r="U25" s="5">
        <f t="shared" si="1"/>
        <v>0</v>
      </c>
      <c r="V25" s="5">
        <f t="shared" si="1"/>
        <v>0</v>
      </c>
    </row>
    <row r="26" spans="1:22" x14ac:dyDescent="0.25">
      <c r="A26" s="5">
        <v>25</v>
      </c>
      <c r="B26" s="11">
        <v>31</v>
      </c>
      <c r="C26" s="11" t="s">
        <v>100</v>
      </c>
      <c r="D26" s="4" t="s">
        <v>103</v>
      </c>
      <c r="E26" s="4" t="s">
        <v>77</v>
      </c>
      <c r="F26" s="4" t="s">
        <v>40</v>
      </c>
      <c r="G26" s="4" t="s">
        <v>99</v>
      </c>
      <c r="H26" s="4"/>
      <c r="I26" s="4"/>
      <c r="J26" s="8">
        <v>42919</v>
      </c>
      <c r="K26" s="8">
        <v>42937</v>
      </c>
      <c r="L26" s="8"/>
      <c r="M26" s="4"/>
      <c r="N26" s="4" t="s">
        <v>176</v>
      </c>
      <c r="O26" s="4"/>
      <c r="P26" s="4"/>
      <c r="Q26" s="5"/>
      <c r="R26" s="5"/>
      <c r="T26" s="5">
        <f t="shared" si="1"/>
        <v>1</v>
      </c>
      <c r="U26" s="5">
        <f t="shared" si="1"/>
        <v>0</v>
      </c>
      <c r="V26" s="5">
        <f t="shared" si="1"/>
        <v>0</v>
      </c>
    </row>
    <row r="27" spans="1:22" x14ac:dyDescent="0.25">
      <c r="A27" s="5">
        <v>26</v>
      </c>
      <c r="B27" s="11">
        <v>32</v>
      </c>
      <c r="C27" s="11" t="s">
        <v>100</v>
      </c>
      <c r="D27" s="4" t="s">
        <v>103</v>
      </c>
      <c r="E27" s="4" t="s">
        <v>78</v>
      </c>
      <c r="F27" s="4" t="s">
        <v>40</v>
      </c>
      <c r="G27" s="4" t="s">
        <v>59</v>
      </c>
      <c r="H27" s="4"/>
      <c r="I27" s="4"/>
      <c r="J27" s="8">
        <v>42919</v>
      </c>
      <c r="K27" s="8">
        <v>42937</v>
      </c>
      <c r="L27" s="8"/>
      <c r="M27" s="4"/>
      <c r="N27" s="4" t="s">
        <v>176</v>
      </c>
      <c r="O27" s="4"/>
      <c r="P27" s="4"/>
      <c r="Q27" s="5"/>
      <c r="R27" s="5"/>
      <c r="T27" s="5">
        <f t="shared" si="1"/>
        <v>1</v>
      </c>
      <c r="U27" s="5">
        <f t="shared" si="1"/>
        <v>0</v>
      </c>
      <c r="V27" s="5">
        <f t="shared" si="1"/>
        <v>0</v>
      </c>
    </row>
    <row r="28" spans="1:22" ht="60" x14ac:dyDescent="0.25">
      <c r="A28" s="5">
        <v>27</v>
      </c>
      <c r="B28" s="11">
        <v>33</v>
      </c>
      <c r="C28" s="11" t="s">
        <v>100</v>
      </c>
      <c r="D28" s="4" t="s">
        <v>103</v>
      </c>
      <c r="E28" s="4" t="s">
        <v>79</v>
      </c>
      <c r="F28" s="4" t="s">
        <v>40</v>
      </c>
      <c r="G28" s="4" t="s">
        <v>112</v>
      </c>
      <c r="H28" s="4" t="s">
        <v>143</v>
      </c>
      <c r="I28" s="4"/>
      <c r="J28" s="8">
        <v>42919</v>
      </c>
      <c r="K28" s="8">
        <v>42937</v>
      </c>
      <c r="L28" s="8"/>
      <c r="M28" s="4"/>
      <c r="N28" s="4" t="s">
        <v>176</v>
      </c>
      <c r="O28" s="4"/>
      <c r="P28" s="4"/>
      <c r="Q28" s="5"/>
      <c r="R28" s="5"/>
      <c r="T28" s="5">
        <f t="shared" si="1"/>
        <v>1</v>
      </c>
      <c r="U28" s="5">
        <f t="shared" si="1"/>
        <v>0</v>
      </c>
      <c r="V28" s="5">
        <f t="shared" si="1"/>
        <v>0</v>
      </c>
    </row>
    <row r="29" spans="1:22" x14ac:dyDescent="0.25">
      <c r="A29" s="5">
        <v>28</v>
      </c>
      <c r="B29" s="11">
        <v>34</v>
      </c>
      <c r="C29" s="11" t="s">
        <v>100</v>
      </c>
      <c r="D29" s="4" t="s">
        <v>103</v>
      </c>
      <c r="E29" s="4" t="s">
        <v>80</v>
      </c>
      <c r="F29" s="4" t="s">
        <v>40</v>
      </c>
      <c r="G29" s="4" t="s">
        <v>109</v>
      </c>
      <c r="H29" s="4"/>
      <c r="I29" s="4"/>
      <c r="J29" s="8">
        <v>42919</v>
      </c>
      <c r="K29" s="8">
        <v>42937</v>
      </c>
      <c r="L29" s="8"/>
      <c r="M29" s="6"/>
      <c r="N29" s="4" t="s">
        <v>176</v>
      </c>
      <c r="O29" s="4"/>
      <c r="P29" s="4"/>
      <c r="Q29" s="5"/>
      <c r="R29" s="5"/>
      <c r="T29" s="5">
        <f t="shared" si="1"/>
        <v>1</v>
      </c>
      <c r="U29" s="5">
        <f t="shared" si="1"/>
        <v>0</v>
      </c>
      <c r="V29" s="5">
        <f t="shared" si="1"/>
        <v>0</v>
      </c>
    </row>
    <row r="30" spans="1:22" s="5" customFormat="1" x14ac:dyDescent="0.25">
      <c r="A30" s="5">
        <v>29</v>
      </c>
      <c r="B30" s="11">
        <v>35</v>
      </c>
      <c r="C30" s="11" t="s">
        <v>100</v>
      </c>
      <c r="D30" s="4" t="s">
        <v>103</v>
      </c>
      <c r="E30" s="4" t="s">
        <v>81</v>
      </c>
      <c r="F30" s="4" t="s">
        <v>40</v>
      </c>
      <c r="G30" s="4" t="s">
        <v>109</v>
      </c>
      <c r="H30" s="4"/>
      <c r="I30" s="4"/>
      <c r="J30" s="8">
        <v>42919</v>
      </c>
      <c r="K30" s="8">
        <v>42937</v>
      </c>
      <c r="L30" s="8"/>
      <c r="M30" s="6"/>
      <c r="N30" s="4" t="s">
        <v>176</v>
      </c>
      <c r="O30" s="4"/>
      <c r="P30" s="4"/>
      <c r="T30" s="5">
        <f t="shared" si="1"/>
        <v>1</v>
      </c>
      <c r="U30" s="5">
        <f t="shared" si="1"/>
        <v>0</v>
      </c>
      <c r="V30" s="5">
        <f t="shared" si="1"/>
        <v>0</v>
      </c>
    </row>
    <row r="31" spans="1:22" s="5" customFormat="1" x14ac:dyDescent="0.25">
      <c r="A31" s="5">
        <v>30</v>
      </c>
      <c r="B31" s="11">
        <v>36</v>
      </c>
      <c r="C31" s="10" t="s">
        <v>100</v>
      </c>
      <c r="D31" s="1" t="s">
        <v>103</v>
      </c>
      <c r="E31" s="1" t="s">
        <v>82</v>
      </c>
      <c r="F31" s="4" t="s">
        <v>40</v>
      </c>
      <c r="G31" s="1" t="s">
        <v>59</v>
      </c>
      <c r="H31" s="1"/>
      <c r="I31" s="1"/>
      <c r="J31" s="9">
        <v>42919</v>
      </c>
      <c r="K31" s="9">
        <v>42937</v>
      </c>
      <c r="L31" s="9"/>
      <c r="M31" s="1"/>
      <c r="N31" s="4" t="s">
        <v>176</v>
      </c>
      <c r="O31" s="4"/>
      <c r="P31" s="1"/>
      <c r="Q31" s="2"/>
      <c r="R31" s="2"/>
      <c r="T31" s="5">
        <f t="shared" si="1"/>
        <v>1</v>
      </c>
      <c r="U31" s="5">
        <f t="shared" si="1"/>
        <v>0</v>
      </c>
      <c r="V31" s="5">
        <f t="shared" si="1"/>
        <v>0</v>
      </c>
    </row>
    <row r="32" spans="1:22" s="5" customFormat="1" ht="120" x14ac:dyDescent="0.25">
      <c r="A32" s="5">
        <v>31</v>
      </c>
      <c r="B32" s="11">
        <v>53</v>
      </c>
      <c r="C32" s="11" t="s">
        <v>100</v>
      </c>
      <c r="D32" s="1" t="s">
        <v>103</v>
      </c>
      <c r="E32" s="1" t="s">
        <v>157</v>
      </c>
      <c r="F32" s="1"/>
      <c r="G32" s="1" t="s">
        <v>156</v>
      </c>
      <c r="H32" s="1" t="s">
        <v>158</v>
      </c>
      <c r="I32" s="1"/>
      <c r="J32" s="9"/>
      <c r="K32" s="9"/>
      <c r="L32" s="9"/>
      <c r="M32" s="1"/>
      <c r="N32" s="4" t="s">
        <v>176</v>
      </c>
      <c r="O32" s="4"/>
      <c r="P32" s="1"/>
      <c r="Q32" s="2"/>
      <c r="R32" s="2"/>
      <c r="T32" s="5">
        <f t="shared" si="1"/>
        <v>1</v>
      </c>
      <c r="U32" s="5">
        <f t="shared" si="1"/>
        <v>0</v>
      </c>
      <c r="V32" s="5">
        <f t="shared" si="1"/>
        <v>0</v>
      </c>
    </row>
    <row r="33" spans="1:22" s="5" customFormat="1" ht="30" x14ac:dyDescent="0.25">
      <c r="A33" s="5">
        <v>32</v>
      </c>
      <c r="B33" s="11">
        <v>37</v>
      </c>
      <c r="C33" s="11" t="s">
        <v>100</v>
      </c>
      <c r="D33" s="1" t="s">
        <v>104</v>
      </c>
      <c r="E33" s="1" t="s">
        <v>83</v>
      </c>
      <c r="F33" s="4" t="s">
        <v>40</v>
      </c>
      <c r="G33" s="1" t="s">
        <v>59</v>
      </c>
      <c r="H33" s="1"/>
      <c r="I33" s="1"/>
      <c r="J33" s="9">
        <v>42940</v>
      </c>
      <c r="K33" s="9">
        <v>42958</v>
      </c>
      <c r="L33" s="9"/>
      <c r="M33" s="1"/>
      <c r="N33" s="4" t="s">
        <v>176</v>
      </c>
      <c r="O33" s="4"/>
      <c r="P33" s="1"/>
      <c r="Q33" s="2"/>
      <c r="R33" s="2"/>
      <c r="T33" s="5">
        <f t="shared" si="1"/>
        <v>1</v>
      </c>
      <c r="U33" s="5">
        <f t="shared" si="1"/>
        <v>0</v>
      </c>
      <c r="V33" s="5">
        <f t="shared" si="1"/>
        <v>0</v>
      </c>
    </row>
    <row r="34" spans="1:22" s="5" customFormat="1" ht="30" x14ac:dyDescent="0.25">
      <c r="A34" s="5">
        <v>33</v>
      </c>
      <c r="B34" s="11">
        <v>38</v>
      </c>
      <c r="C34" s="10" t="s">
        <v>100</v>
      </c>
      <c r="D34" s="1" t="s">
        <v>104</v>
      </c>
      <c r="E34" s="1" t="s">
        <v>84</v>
      </c>
      <c r="F34" s="4" t="s">
        <v>40</v>
      </c>
      <c r="G34" s="1" t="s">
        <v>59</v>
      </c>
      <c r="H34" s="1"/>
      <c r="I34" s="1"/>
      <c r="J34" s="9">
        <v>42940</v>
      </c>
      <c r="K34" s="9">
        <v>42958</v>
      </c>
      <c r="L34" s="9"/>
      <c r="M34" s="1"/>
      <c r="N34" s="4" t="s">
        <v>176</v>
      </c>
      <c r="O34" s="4"/>
      <c r="P34" s="1"/>
      <c r="Q34" s="2"/>
      <c r="R34" s="2"/>
      <c r="T34" s="5">
        <f t="shared" si="1"/>
        <v>1</v>
      </c>
      <c r="U34" s="5">
        <f t="shared" si="1"/>
        <v>0</v>
      </c>
      <c r="V34" s="5">
        <f t="shared" si="1"/>
        <v>0</v>
      </c>
    </row>
    <row r="35" spans="1:22" s="5" customFormat="1" ht="30" x14ac:dyDescent="0.25">
      <c r="A35" s="5">
        <v>34</v>
      </c>
      <c r="B35" s="11">
        <v>39</v>
      </c>
      <c r="C35" s="11" t="s">
        <v>100</v>
      </c>
      <c r="D35" s="4" t="s">
        <v>104</v>
      </c>
      <c r="E35" s="4" t="s">
        <v>85</v>
      </c>
      <c r="F35" s="4" t="s">
        <v>40</v>
      </c>
      <c r="G35" s="4" t="s">
        <v>59</v>
      </c>
      <c r="H35" s="4"/>
      <c r="I35" s="4"/>
      <c r="J35" s="8">
        <v>42940</v>
      </c>
      <c r="K35" s="8">
        <v>42958</v>
      </c>
      <c r="L35" s="8"/>
      <c r="M35" s="6"/>
      <c r="N35" s="4" t="s">
        <v>176</v>
      </c>
      <c r="O35" s="4"/>
      <c r="P35" s="4"/>
      <c r="T35" s="5">
        <f t="shared" ref="T35:V66" si="2">IF($N35=T$1,1,0)</f>
        <v>1</v>
      </c>
      <c r="U35" s="5">
        <f t="shared" si="2"/>
        <v>0</v>
      </c>
      <c r="V35" s="5">
        <f t="shared" si="2"/>
        <v>0</v>
      </c>
    </row>
    <row r="36" spans="1:22" s="5" customFormat="1" ht="30" x14ac:dyDescent="0.25">
      <c r="A36" s="5">
        <v>35</v>
      </c>
      <c r="B36" s="11">
        <v>40</v>
      </c>
      <c r="C36" s="11" t="s">
        <v>100</v>
      </c>
      <c r="D36" s="4" t="s">
        <v>104</v>
      </c>
      <c r="E36" s="4" t="s">
        <v>86</v>
      </c>
      <c r="F36" s="4" t="s">
        <v>40</v>
      </c>
      <c r="G36" s="4" t="s">
        <v>59</v>
      </c>
      <c r="H36" s="4"/>
      <c r="I36" s="4"/>
      <c r="J36" s="8">
        <v>42940</v>
      </c>
      <c r="K36" s="8">
        <v>42958</v>
      </c>
      <c r="L36" s="8"/>
      <c r="M36" s="4"/>
      <c r="N36" s="4" t="s">
        <v>176</v>
      </c>
      <c r="O36" s="4"/>
      <c r="P36" s="4"/>
      <c r="T36" s="5">
        <f t="shared" si="2"/>
        <v>1</v>
      </c>
      <c r="U36" s="5">
        <f t="shared" si="2"/>
        <v>0</v>
      </c>
      <c r="V36" s="5">
        <f t="shared" si="2"/>
        <v>0</v>
      </c>
    </row>
    <row r="37" spans="1:22" s="5" customFormat="1" x14ac:dyDescent="0.25">
      <c r="A37" s="5">
        <v>36</v>
      </c>
      <c r="B37" s="11">
        <v>7</v>
      </c>
      <c r="C37" s="11" t="s">
        <v>6</v>
      </c>
      <c r="D37" s="4" t="s">
        <v>55</v>
      </c>
      <c r="E37" s="4" t="s">
        <v>47</v>
      </c>
      <c r="F37" s="4" t="s">
        <v>40</v>
      </c>
      <c r="G37" s="4" t="s">
        <v>59</v>
      </c>
      <c r="H37" s="4"/>
      <c r="I37" s="4"/>
      <c r="J37" s="8">
        <v>42961</v>
      </c>
      <c r="K37" s="8">
        <v>42979</v>
      </c>
      <c r="L37" s="8"/>
      <c r="M37" s="4"/>
      <c r="N37" s="4" t="s">
        <v>178</v>
      </c>
      <c r="O37" s="4"/>
      <c r="P37" s="15"/>
      <c r="T37" s="5">
        <f t="shared" si="2"/>
        <v>1</v>
      </c>
      <c r="U37" s="5">
        <f t="shared" si="2"/>
        <v>0</v>
      </c>
      <c r="V37" s="5">
        <f t="shared" si="2"/>
        <v>0</v>
      </c>
    </row>
    <row r="38" spans="1:22" ht="60" x14ac:dyDescent="0.25">
      <c r="A38" s="5">
        <v>37</v>
      </c>
      <c r="B38" s="11">
        <v>8</v>
      </c>
      <c r="C38" s="11" t="s">
        <v>43</v>
      </c>
      <c r="D38" s="1" t="s">
        <v>55</v>
      </c>
      <c r="E38" s="1" t="s">
        <v>196</v>
      </c>
      <c r="F38" s="4" t="s">
        <v>40</v>
      </c>
      <c r="G38" s="4" t="s">
        <v>111</v>
      </c>
      <c r="H38" s="1" t="s">
        <v>121</v>
      </c>
      <c r="I38" s="1" t="s">
        <v>122</v>
      </c>
      <c r="J38" s="8">
        <v>42887</v>
      </c>
      <c r="K38" s="8">
        <f>J38+21</f>
        <v>42908</v>
      </c>
      <c r="L38" s="9"/>
      <c r="M38" s="1"/>
      <c r="N38" s="1" t="s">
        <v>177</v>
      </c>
      <c r="O38" s="1"/>
      <c r="P38" s="1"/>
      <c r="T38" s="5">
        <f t="shared" si="2"/>
        <v>0</v>
      </c>
      <c r="U38" s="5">
        <f t="shared" si="2"/>
        <v>1</v>
      </c>
      <c r="V38" s="5">
        <f t="shared" si="2"/>
        <v>0</v>
      </c>
    </row>
    <row r="39" spans="1:22" x14ac:dyDescent="0.25">
      <c r="A39" s="5">
        <v>38</v>
      </c>
      <c r="B39" s="11">
        <v>41</v>
      </c>
      <c r="C39" s="11" t="s">
        <v>100</v>
      </c>
      <c r="D39" s="4" t="s">
        <v>105</v>
      </c>
      <c r="E39" s="4" t="s">
        <v>87</v>
      </c>
      <c r="F39" s="4" t="s">
        <v>40</v>
      </c>
      <c r="G39" s="4" t="s">
        <v>59</v>
      </c>
      <c r="H39" s="4"/>
      <c r="I39" s="4"/>
      <c r="J39" s="8">
        <v>42961</v>
      </c>
      <c r="K39" s="8">
        <v>42979</v>
      </c>
      <c r="L39" s="8"/>
      <c r="M39" s="4"/>
      <c r="N39" s="4" t="s">
        <v>176</v>
      </c>
      <c r="O39" s="4"/>
      <c r="P39" s="4"/>
      <c r="Q39" s="5"/>
      <c r="R39" s="5"/>
      <c r="T39" s="5">
        <f t="shared" si="2"/>
        <v>1</v>
      </c>
      <c r="U39" s="5">
        <f t="shared" si="2"/>
        <v>0</v>
      </c>
      <c r="V39" s="5">
        <f t="shared" si="2"/>
        <v>0</v>
      </c>
    </row>
    <row r="40" spans="1:22" ht="90" x14ac:dyDescent="0.25">
      <c r="A40" s="5">
        <v>39</v>
      </c>
      <c r="B40" s="11">
        <v>42</v>
      </c>
      <c r="C40" s="11" t="s">
        <v>100</v>
      </c>
      <c r="D40" s="4" t="s">
        <v>105</v>
      </c>
      <c r="E40" s="4" t="s">
        <v>88</v>
      </c>
      <c r="F40" s="4" t="s">
        <v>40</v>
      </c>
      <c r="G40" s="4" t="s">
        <v>112</v>
      </c>
      <c r="H40" s="4" t="s">
        <v>144</v>
      </c>
      <c r="I40" s="4"/>
      <c r="J40" s="8">
        <v>42961</v>
      </c>
      <c r="K40" s="8">
        <v>42979</v>
      </c>
      <c r="L40" s="8"/>
      <c r="M40" s="4"/>
      <c r="N40" s="4" t="s">
        <v>176</v>
      </c>
      <c r="O40" s="4"/>
      <c r="P40" s="4"/>
      <c r="Q40" s="5"/>
      <c r="R40" s="5"/>
      <c r="T40" s="5">
        <f t="shared" si="2"/>
        <v>1</v>
      </c>
      <c r="U40" s="5">
        <f t="shared" si="2"/>
        <v>0</v>
      </c>
      <c r="V40" s="5">
        <f t="shared" si="2"/>
        <v>0</v>
      </c>
    </row>
    <row r="41" spans="1:22" s="5" customFormat="1" x14ac:dyDescent="0.25">
      <c r="A41" s="5">
        <v>40</v>
      </c>
      <c r="B41" s="11">
        <v>43</v>
      </c>
      <c r="C41" s="11" t="s">
        <v>100</v>
      </c>
      <c r="D41" s="4" t="s">
        <v>106</v>
      </c>
      <c r="E41" s="4" t="s">
        <v>89</v>
      </c>
      <c r="F41" s="4" t="s">
        <v>40</v>
      </c>
      <c r="G41" s="4" t="s">
        <v>59</v>
      </c>
      <c r="H41" s="4"/>
      <c r="I41" s="4"/>
      <c r="J41" s="8">
        <v>42961</v>
      </c>
      <c r="K41" s="8">
        <v>42979</v>
      </c>
      <c r="L41" s="8"/>
      <c r="M41" s="4"/>
      <c r="N41" s="4" t="s">
        <v>176</v>
      </c>
      <c r="O41" s="4"/>
      <c r="P41" s="4"/>
      <c r="T41" s="5">
        <f t="shared" si="2"/>
        <v>1</v>
      </c>
      <c r="U41" s="5">
        <f t="shared" si="2"/>
        <v>0</v>
      </c>
      <c r="V41" s="5">
        <f t="shared" si="2"/>
        <v>0</v>
      </c>
    </row>
    <row r="42" spans="1:22" s="5" customFormat="1" x14ac:dyDescent="0.25">
      <c r="A42" s="5">
        <v>41</v>
      </c>
      <c r="B42" s="11">
        <v>44</v>
      </c>
      <c r="C42" s="11" t="s">
        <v>100</v>
      </c>
      <c r="D42" s="4" t="s">
        <v>106</v>
      </c>
      <c r="E42" s="4" t="s">
        <v>90</v>
      </c>
      <c r="F42" s="4" t="s">
        <v>40</v>
      </c>
      <c r="G42" s="4" t="s">
        <v>59</v>
      </c>
      <c r="H42" s="4"/>
      <c r="I42" s="4"/>
      <c r="J42" s="8">
        <v>42961</v>
      </c>
      <c r="K42" s="8">
        <v>42979</v>
      </c>
      <c r="L42" s="8"/>
      <c r="M42" s="4"/>
      <c r="N42" s="4" t="s">
        <v>176</v>
      </c>
      <c r="O42" s="4"/>
      <c r="P42" s="4"/>
      <c r="Q42" s="5" t="s">
        <v>107</v>
      </c>
      <c r="R42" s="5" t="s">
        <v>107</v>
      </c>
      <c r="T42" s="5">
        <f t="shared" si="2"/>
        <v>1</v>
      </c>
      <c r="U42" s="5">
        <f t="shared" si="2"/>
        <v>0</v>
      </c>
      <c r="V42" s="5">
        <f t="shared" si="2"/>
        <v>0</v>
      </c>
    </row>
    <row r="43" spans="1:22" s="5" customFormat="1" x14ac:dyDescent="0.25">
      <c r="A43" s="5">
        <v>42</v>
      </c>
      <c r="B43" s="11">
        <v>45</v>
      </c>
      <c r="C43" s="11" t="s">
        <v>100</v>
      </c>
      <c r="D43" s="4" t="s">
        <v>106</v>
      </c>
      <c r="E43" s="4" t="s">
        <v>91</v>
      </c>
      <c r="F43" s="4" t="s">
        <v>40</v>
      </c>
      <c r="G43" s="4" t="s">
        <v>59</v>
      </c>
      <c r="H43" s="4"/>
      <c r="I43" s="4"/>
      <c r="J43" s="8">
        <v>42961</v>
      </c>
      <c r="K43" s="8">
        <v>42979</v>
      </c>
      <c r="L43" s="8"/>
      <c r="M43" s="4"/>
      <c r="N43" s="4" t="s">
        <v>176</v>
      </c>
      <c r="O43" s="4"/>
      <c r="P43" s="4"/>
      <c r="T43" s="5">
        <f t="shared" si="2"/>
        <v>1</v>
      </c>
      <c r="U43" s="5">
        <f t="shared" si="2"/>
        <v>0</v>
      </c>
      <c r="V43" s="5">
        <f t="shared" si="2"/>
        <v>0</v>
      </c>
    </row>
    <row r="44" spans="1:22" s="5" customFormat="1" ht="45" x14ac:dyDescent="0.25">
      <c r="A44" s="5">
        <v>43</v>
      </c>
      <c r="B44" s="11">
        <v>46</v>
      </c>
      <c r="C44" s="11" t="s">
        <v>101</v>
      </c>
      <c r="D44" s="4" t="s">
        <v>55</v>
      </c>
      <c r="E44" s="4" t="s">
        <v>92</v>
      </c>
      <c r="F44" s="4" t="s">
        <v>40</v>
      </c>
      <c r="G44" s="4" t="s">
        <v>187</v>
      </c>
      <c r="H44" s="4" t="s">
        <v>123</v>
      </c>
      <c r="I44" s="4" t="s">
        <v>124</v>
      </c>
      <c r="J44" s="8">
        <v>42961</v>
      </c>
      <c r="K44" s="8">
        <v>42979</v>
      </c>
      <c r="L44" s="8"/>
      <c r="M44" s="4"/>
      <c r="N44" s="4" t="s">
        <v>176</v>
      </c>
      <c r="O44" s="4"/>
      <c r="P44" s="4"/>
      <c r="T44" s="5">
        <f t="shared" si="2"/>
        <v>1</v>
      </c>
      <c r="U44" s="5">
        <f t="shared" si="2"/>
        <v>0</v>
      </c>
      <c r="V44" s="5">
        <f t="shared" si="2"/>
        <v>0</v>
      </c>
    </row>
    <row r="45" spans="1:22" s="5" customFormat="1" ht="45" x14ac:dyDescent="0.25">
      <c r="A45" s="5">
        <v>44</v>
      </c>
      <c r="B45" s="11">
        <v>47</v>
      </c>
      <c r="C45" s="11" t="s">
        <v>100</v>
      </c>
      <c r="D45" s="4" t="s">
        <v>55</v>
      </c>
      <c r="E45" s="4" t="s">
        <v>93</v>
      </c>
      <c r="F45" s="4" t="s">
        <v>40</v>
      </c>
      <c r="G45" s="4" t="s">
        <v>112</v>
      </c>
      <c r="H45" s="4" t="s">
        <v>145</v>
      </c>
      <c r="I45" s="4"/>
      <c r="J45" s="8">
        <v>42961</v>
      </c>
      <c r="K45" s="8">
        <v>42979</v>
      </c>
      <c r="L45" s="8"/>
      <c r="M45" s="4"/>
      <c r="N45" s="4" t="s">
        <v>176</v>
      </c>
      <c r="O45" s="4"/>
      <c r="P45" s="4"/>
      <c r="T45" s="5">
        <f t="shared" si="2"/>
        <v>1</v>
      </c>
      <c r="U45" s="5">
        <f t="shared" si="2"/>
        <v>0</v>
      </c>
      <c r="V45" s="5">
        <f t="shared" si="2"/>
        <v>0</v>
      </c>
    </row>
    <row r="46" spans="1:22" s="5" customFormat="1" ht="75" x14ac:dyDescent="0.25">
      <c r="A46" s="5">
        <v>45</v>
      </c>
      <c r="B46" s="11">
        <v>16</v>
      </c>
      <c r="C46" s="11" t="s">
        <v>44</v>
      </c>
      <c r="D46" s="4" t="s">
        <v>57</v>
      </c>
      <c r="E46" s="4" t="s">
        <v>51</v>
      </c>
      <c r="F46" s="4" t="s">
        <v>40</v>
      </c>
      <c r="G46" s="4" t="s">
        <v>111</v>
      </c>
      <c r="H46" s="4" t="s">
        <v>125</v>
      </c>
      <c r="I46" s="4" t="s">
        <v>126</v>
      </c>
      <c r="J46" s="8">
        <v>42982</v>
      </c>
      <c r="K46" s="8">
        <v>43000</v>
      </c>
      <c r="L46" s="8"/>
      <c r="M46" s="6"/>
      <c r="N46" s="4" t="s">
        <v>154</v>
      </c>
      <c r="O46" s="4"/>
      <c r="P46" s="4"/>
      <c r="T46" s="5">
        <f t="shared" si="2"/>
        <v>0</v>
      </c>
      <c r="U46" s="5">
        <f t="shared" si="2"/>
        <v>0</v>
      </c>
      <c r="V46" s="5">
        <f t="shared" si="2"/>
        <v>1</v>
      </c>
    </row>
    <row r="47" spans="1:22" s="5" customFormat="1" ht="105" x14ac:dyDescent="0.25">
      <c r="A47" s="5">
        <v>46</v>
      </c>
      <c r="B47" s="11">
        <v>17</v>
      </c>
      <c r="C47" s="11" t="s">
        <v>44</v>
      </c>
      <c r="D47" s="1" t="s">
        <v>57</v>
      </c>
      <c r="E47" s="1" t="s">
        <v>52</v>
      </c>
      <c r="F47" s="4" t="s">
        <v>40</v>
      </c>
      <c r="G47" s="4" t="s">
        <v>111</v>
      </c>
      <c r="H47" s="4" t="s">
        <v>127</v>
      </c>
      <c r="I47" s="4" t="s">
        <v>197</v>
      </c>
      <c r="J47" s="9">
        <v>42982</v>
      </c>
      <c r="K47" s="9">
        <v>43000</v>
      </c>
      <c r="L47" s="9"/>
      <c r="M47" s="1"/>
      <c r="N47" s="4" t="s">
        <v>176</v>
      </c>
      <c r="O47" s="4"/>
      <c r="P47" s="1"/>
      <c r="Q47" s="2"/>
      <c r="R47" s="2"/>
      <c r="T47" s="5">
        <f t="shared" si="2"/>
        <v>1</v>
      </c>
      <c r="U47" s="5">
        <f t="shared" si="2"/>
        <v>0</v>
      </c>
      <c r="V47" s="5">
        <f t="shared" si="2"/>
        <v>0</v>
      </c>
    </row>
    <row r="48" spans="1:22" s="5" customFormat="1" ht="30" x14ac:dyDescent="0.25">
      <c r="A48" s="5">
        <v>47</v>
      </c>
      <c r="B48" s="11">
        <v>48</v>
      </c>
      <c r="C48" s="11" t="s">
        <v>100</v>
      </c>
      <c r="D48" s="4" t="s">
        <v>57</v>
      </c>
      <c r="E48" s="4" t="s">
        <v>94</v>
      </c>
      <c r="F48" s="4" t="s">
        <v>40</v>
      </c>
      <c r="G48" s="4" t="s">
        <v>59</v>
      </c>
      <c r="H48" s="4"/>
      <c r="I48" s="4"/>
      <c r="J48" s="8">
        <v>42982</v>
      </c>
      <c r="K48" s="8">
        <v>43000</v>
      </c>
      <c r="L48" s="8"/>
      <c r="M48" s="4"/>
      <c r="N48" s="4" t="s">
        <v>176</v>
      </c>
      <c r="O48" s="4"/>
      <c r="P48" s="4"/>
      <c r="T48" s="5">
        <f t="shared" si="2"/>
        <v>1</v>
      </c>
      <c r="U48" s="5">
        <f t="shared" si="2"/>
        <v>0</v>
      </c>
      <c r="V48" s="5">
        <f t="shared" si="2"/>
        <v>0</v>
      </c>
    </row>
    <row r="49" spans="1:22" s="5" customFormat="1" x14ac:dyDescent="0.25">
      <c r="A49" s="5">
        <v>48</v>
      </c>
      <c r="B49" s="11">
        <v>50</v>
      </c>
      <c r="C49" s="11" t="s">
        <v>100</v>
      </c>
      <c r="D49" s="4" t="s">
        <v>57</v>
      </c>
      <c r="E49" s="4" t="s">
        <v>95</v>
      </c>
      <c r="F49" s="4" t="s">
        <v>40</v>
      </c>
      <c r="G49" s="4" t="s">
        <v>111</v>
      </c>
      <c r="H49" s="4"/>
      <c r="I49" s="4"/>
      <c r="J49" s="8">
        <v>42982</v>
      </c>
      <c r="K49" s="8">
        <v>43000</v>
      </c>
      <c r="L49" s="8"/>
      <c r="M49" s="4"/>
      <c r="N49" s="4" t="s">
        <v>176</v>
      </c>
      <c r="O49" s="4"/>
      <c r="P49" s="4"/>
      <c r="T49" s="5">
        <f t="shared" si="2"/>
        <v>1</v>
      </c>
      <c r="U49" s="5">
        <f t="shared" si="2"/>
        <v>0</v>
      </c>
      <c r="V49" s="5">
        <f t="shared" si="2"/>
        <v>0</v>
      </c>
    </row>
    <row r="50" spans="1:22" s="5" customFormat="1" x14ac:dyDescent="0.25">
      <c r="A50" s="5">
        <v>49</v>
      </c>
      <c r="B50" s="11">
        <v>51</v>
      </c>
      <c r="C50" s="11" t="s">
        <v>100</v>
      </c>
      <c r="D50" s="1" t="s">
        <v>57</v>
      </c>
      <c r="E50" s="1" t="s">
        <v>96</v>
      </c>
      <c r="F50" s="4" t="s">
        <v>40</v>
      </c>
      <c r="G50" s="4" t="s">
        <v>111</v>
      </c>
      <c r="H50" s="1"/>
      <c r="I50" s="1"/>
      <c r="J50" s="9">
        <v>42982</v>
      </c>
      <c r="K50" s="9">
        <v>43000</v>
      </c>
      <c r="L50" s="9"/>
      <c r="M50" s="1"/>
      <c r="N50" s="4" t="s">
        <v>176</v>
      </c>
      <c r="O50" s="4"/>
      <c r="P50" s="1"/>
      <c r="Q50" s="2">
        <v>32</v>
      </c>
      <c r="R50" s="2">
        <v>64</v>
      </c>
      <c r="T50" s="5">
        <f t="shared" si="2"/>
        <v>1</v>
      </c>
      <c r="U50" s="5">
        <f t="shared" si="2"/>
        <v>0</v>
      </c>
      <c r="V50" s="5">
        <f t="shared" si="2"/>
        <v>0</v>
      </c>
    </row>
    <row r="51" spans="1:22" s="5" customFormat="1" ht="105" x14ac:dyDescent="0.25">
      <c r="A51" s="5">
        <v>50</v>
      </c>
      <c r="B51" s="11">
        <v>5</v>
      </c>
      <c r="C51" s="11" t="s">
        <v>6</v>
      </c>
      <c r="D51" s="1" t="s">
        <v>57</v>
      </c>
      <c r="E51" s="4" t="s">
        <v>45</v>
      </c>
      <c r="F51" s="4" t="s">
        <v>40</v>
      </c>
      <c r="G51" s="4" t="s">
        <v>113</v>
      </c>
      <c r="H51" s="4" t="s">
        <v>131</v>
      </c>
      <c r="I51" s="4" t="s">
        <v>132</v>
      </c>
      <c r="J51" s="8">
        <v>43003</v>
      </c>
      <c r="K51" s="8">
        <v>43021</v>
      </c>
      <c r="L51" s="8"/>
      <c r="M51" s="6"/>
      <c r="N51" s="4" t="s">
        <v>176</v>
      </c>
      <c r="O51" s="4"/>
      <c r="P51" s="15"/>
      <c r="T51" s="5">
        <f t="shared" si="2"/>
        <v>1</v>
      </c>
      <c r="U51" s="5">
        <f t="shared" si="2"/>
        <v>0</v>
      </c>
      <c r="V51" s="5">
        <f t="shared" si="2"/>
        <v>0</v>
      </c>
    </row>
    <row r="52" spans="1:22" ht="90" x14ac:dyDescent="0.25">
      <c r="A52" s="5">
        <v>51</v>
      </c>
      <c r="B52" s="11">
        <v>6</v>
      </c>
      <c r="C52" s="11" t="s">
        <v>6</v>
      </c>
      <c r="D52" s="1" t="s">
        <v>57</v>
      </c>
      <c r="E52" s="4" t="s">
        <v>46</v>
      </c>
      <c r="F52" s="4" t="s">
        <v>40</v>
      </c>
      <c r="G52" s="4" t="s">
        <v>113</v>
      </c>
      <c r="H52" s="4" t="s">
        <v>133</v>
      </c>
      <c r="I52" s="4" t="s">
        <v>134</v>
      </c>
      <c r="J52" s="8">
        <v>43003</v>
      </c>
      <c r="K52" s="8">
        <v>43021</v>
      </c>
      <c r="L52" s="8"/>
      <c r="M52" s="4"/>
      <c r="N52" s="4" t="s">
        <v>176</v>
      </c>
      <c r="O52" s="4"/>
      <c r="P52" s="13"/>
      <c r="Q52" s="5"/>
      <c r="R52" s="5"/>
      <c r="T52" s="5">
        <f t="shared" si="2"/>
        <v>1</v>
      </c>
      <c r="U52" s="5">
        <f t="shared" si="2"/>
        <v>0</v>
      </c>
      <c r="V52" s="5">
        <f t="shared" si="2"/>
        <v>0</v>
      </c>
    </row>
    <row r="53" spans="1:22" s="5" customFormat="1" ht="75" x14ac:dyDescent="0.25">
      <c r="A53" s="5">
        <v>52</v>
      </c>
      <c r="B53" s="11">
        <v>9</v>
      </c>
      <c r="C53" s="11" t="s">
        <v>43</v>
      </c>
      <c r="D53" s="1" t="s">
        <v>57</v>
      </c>
      <c r="E53" s="4" t="s">
        <v>48</v>
      </c>
      <c r="F53" s="4" t="s">
        <v>40</v>
      </c>
      <c r="G53" s="4" t="s">
        <v>111</v>
      </c>
      <c r="H53" s="4" t="s">
        <v>128</v>
      </c>
      <c r="I53" s="4" t="s">
        <v>129</v>
      </c>
      <c r="J53" s="8">
        <v>42887</v>
      </c>
      <c r="K53" s="8">
        <f>J53+14</f>
        <v>42901</v>
      </c>
      <c r="L53" s="8"/>
      <c r="M53" s="6"/>
      <c r="N53" s="4" t="s">
        <v>177</v>
      </c>
      <c r="O53" s="4"/>
      <c r="P53" s="13"/>
      <c r="T53" s="5">
        <f t="shared" si="2"/>
        <v>0</v>
      </c>
      <c r="U53" s="5">
        <f t="shared" si="2"/>
        <v>1</v>
      </c>
      <c r="V53" s="5">
        <f t="shared" si="2"/>
        <v>0</v>
      </c>
    </row>
    <row r="54" spans="1:22" ht="123.75" customHeight="1" x14ac:dyDescent="0.25">
      <c r="A54" s="5">
        <v>53</v>
      </c>
      <c r="B54" s="11">
        <v>14</v>
      </c>
      <c r="C54" s="11" t="s">
        <v>43</v>
      </c>
      <c r="D54" s="1" t="s">
        <v>57</v>
      </c>
      <c r="E54" s="4" t="s">
        <v>50</v>
      </c>
      <c r="F54" s="4" t="s">
        <v>40</v>
      </c>
      <c r="G54" s="4" t="s">
        <v>111</v>
      </c>
      <c r="H54" s="4" t="s">
        <v>135</v>
      </c>
      <c r="I54" s="4" t="s">
        <v>136</v>
      </c>
      <c r="J54" s="8">
        <v>43003</v>
      </c>
      <c r="K54" s="8">
        <v>43021</v>
      </c>
      <c r="L54" s="8"/>
      <c r="M54" s="4"/>
      <c r="N54" s="4" t="s">
        <v>176</v>
      </c>
      <c r="O54" s="4"/>
      <c r="P54" s="4"/>
      <c r="Q54" s="5"/>
      <c r="R54" s="5"/>
      <c r="T54" s="5">
        <f t="shared" si="2"/>
        <v>1</v>
      </c>
      <c r="U54" s="5">
        <f t="shared" si="2"/>
        <v>0</v>
      </c>
      <c r="V54" s="5">
        <f t="shared" si="2"/>
        <v>0</v>
      </c>
    </row>
    <row r="55" spans="1:22" x14ac:dyDescent="0.25">
      <c r="A55" s="5">
        <v>55</v>
      </c>
      <c r="B55" s="11">
        <v>55</v>
      </c>
      <c r="C55" s="11"/>
      <c r="D55" s="1"/>
      <c r="E55" s="1"/>
      <c r="F55" s="1"/>
      <c r="G55" s="1"/>
      <c r="H55" s="1"/>
      <c r="I55" s="1"/>
      <c r="J55" s="9"/>
      <c r="K55" s="9"/>
      <c r="L55" s="9"/>
      <c r="M55" s="1"/>
      <c r="N55" s="1"/>
      <c r="O55" s="1"/>
      <c r="P55" s="1"/>
      <c r="T55" s="5">
        <f t="shared" si="2"/>
        <v>0</v>
      </c>
      <c r="U55" s="5">
        <f t="shared" si="2"/>
        <v>0</v>
      </c>
      <c r="V55" s="5">
        <f t="shared" si="2"/>
        <v>0</v>
      </c>
    </row>
    <row r="56" spans="1:22" s="5" customFormat="1" x14ac:dyDescent="0.25">
      <c r="A56" s="5">
        <v>56</v>
      </c>
      <c r="B56" s="11">
        <v>56</v>
      </c>
      <c r="C56" s="11"/>
      <c r="D56" s="4"/>
      <c r="E56" s="4"/>
      <c r="F56" s="4"/>
      <c r="G56" s="4"/>
      <c r="H56" s="4"/>
      <c r="I56" s="4"/>
      <c r="J56" s="8"/>
      <c r="K56" s="8"/>
      <c r="L56" s="8"/>
      <c r="M56" s="6"/>
      <c r="N56" s="4"/>
      <c r="O56" s="4"/>
      <c r="P56" s="4"/>
      <c r="T56" s="5">
        <f t="shared" si="2"/>
        <v>0</v>
      </c>
      <c r="U56" s="5">
        <f t="shared" si="2"/>
        <v>0</v>
      </c>
      <c r="V56" s="5">
        <f t="shared" si="2"/>
        <v>0</v>
      </c>
    </row>
    <row r="57" spans="1:22" x14ac:dyDescent="0.25">
      <c r="A57" s="5">
        <v>57</v>
      </c>
      <c r="B57" s="11">
        <v>57</v>
      </c>
      <c r="C57" s="11"/>
      <c r="D57" s="1"/>
      <c r="E57" s="1"/>
      <c r="F57" s="1"/>
      <c r="G57" s="1"/>
      <c r="H57" s="1"/>
      <c r="I57" s="1"/>
      <c r="J57" s="9"/>
      <c r="K57" s="9"/>
      <c r="L57" s="9"/>
      <c r="M57" s="1"/>
      <c r="N57" s="1"/>
      <c r="O57" s="1"/>
      <c r="P57" s="1"/>
      <c r="T57" s="5">
        <f t="shared" si="2"/>
        <v>0</v>
      </c>
      <c r="U57" s="5">
        <f t="shared" si="2"/>
        <v>0</v>
      </c>
      <c r="V57" s="5">
        <f t="shared" si="2"/>
        <v>0</v>
      </c>
    </row>
    <row r="58" spans="1:22" x14ac:dyDescent="0.25">
      <c r="A58" s="5">
        <v>58</v>
      </c>
      <c r="B58" s="11">
        <v>58</v>
      </c>
      <c r="C58" s="10"/>
      <c r="D58" s="1"/>
      <c r="E58" s="1"/>
      <c r="F58" s="1"/>
      <c r="G58" s="1"/>
      <c r="H58" s="1"/>
      <c r="I58" s="1"/>
      <c r="J58" s="9"/>
      <c r="K58" s="9"/>
      <c r="L58" s="9"/>
      <c r="M58" s="1"/>
      <c r="N58" s="1"/>
      <c r="O58" s="1"/>
      <c r="P58" s="1"/>
      <c r="T58" s="5">
        <f t="shared" si="2"/>
        <v>0</v>
      </c>
      <c r="U58" s="5">
        <f t="shared" si="2"/>
        <v>0</v>
      </c>
      <c r="V58" s="5">
        <f t="shared" si="2"/>
        <v>0</v>
      </c>
    </row>
    <row r="59" spans="1:22" x14ac:dyDescent="0.25">
      <c r="A59" s="5">
        <v>59</v>
      </c>
      <c r="B59" s="11">
        <v>59</v>
      </c>
      <c r="C59" s="11"/>
      <c r="D59" s="1"/>
      <c r="E59" s="1"/>
      <c r="F59" s="1"/>
      <c r="G59" s="1"/>
      <c r="H59" s="1"/>
      <c r="I59" s="1"/>
      <c r="J59" s="9"/>
      <c r="K59" s="9"/>
      <c r="L59" s="9"/>
      <c r="M59" s="1"/>
      <c r="N59" s="1"/>
      <c r="O59" s="1"/>
      <c r="P59" s="1"/>
      <c r="T59" s="5">
        <f t="shared" si="2"/>
        <v>0</v>
      </c>
      <c r="U59" s="5">
        <f t="shared" si="2"/>
        <v>0</v>
      </c>
      <c r="V59" s="5">
        <f t="shared" si="2"/>
        <v>0</v>
      </c>
    </row>
    <row r="60" spans="1:22" x14ac:dyDescent="0.25">
      <c r="A60" s="5">
        <v>60</v>
      </c>
      <c r="B60" s="11">
        <v>60</v>
      </c>
      <c r="C60" s="10"/>
      <c r="D60" s="1"/>
      <c r="E60" s="1"/>
      <c r="F60" s="1"/>
      <c r="G60" s="1"/>
      <c r="H60" s="1"/>
      <c r="I60" s="1"/>
      <c r="J60" s="9"/>
      <c r="K60" s="9"/>
      <c r="L60" s="9"/>
      <c r="M60" s="1"/>
      <c r="N60" s="1"/>
      <c r="O60" s="1"/>
      <c r="P60" s="1"/>
      <c r="T60" s="5">
        <f t="shared" si="2"/>
        <v>0</v>
      </c>
      <c r="U60" s="5">
        <f t="shared" si="2"/>
        <v>0</v>
      </c>
      <c r="V60" s="5">
        <f t="shared" si="2"/>
        <v>0</v>
      </c>
    </row>
    <row r="61" spans="1:22" x14ac:dyDescent="0.25">
      <c r="A61" s="5">
        <v>61</v>
      </c>
      <c r="B61" s="11">
        <v>61</v>
      </c>
      <c r="C61" s="11"/>
      <c r="D61" s="1"/>
      <c r="E61" s="1"/>
      <c r="F61" s="1"/>
      <c r="G61" s="1"/>
      <c r="H61" s="1"/>
      <c r="I61" s="1"/>
      <c r="J61" s="9"/>
      <c r="K61" s="9"/>
      <c r="L61" s="9"/>
      <c r="M61" s="1"/>
      <c r="N61" s="1"/>
      <c r="O61" s="1"/>
      <c r="P61" s="1"/>
      <c r="T61" s="5">
        <f t="shared" si="2"/>
        <v>0</v>
      </c>
      <c r="U61" s="5">
        <f t="shared" si="2"/>
        <v>0</v>
      </c>
      <c r="V61" s="5">
        <f t="shared" si="2"/>
        <v>0</v>
      </c>
    </row>
    <row r="62" spans="1:22" x14ac:dyDescent="0.25">
      <c r="A62" s="5">
        <v>62</v>
      </c>
      <c r="B62" s="11">
        <v>62</v>
      </c>
      <c r="C62" s="10"/>
      <c r="D62" s="1"/>
      <c r="E62" s="1"/>
      <c r="F62" s="1"/>
      <c r="G62" s="1"/>
      <c r="H62" s="1"/>
      <c r="I62" s="1"/>
      <c r="J62" s="9"/>
      <c r="K62" s="9"/>
      <c r="L62" s="9"/>
      <c r="M62" s="1"/>
      <c r="N62" s="1"/>
      <c r="O62" s="1"/>
      <c r="P62" s="1"/>
      <c r="T62" s="5">
        <f t="shared" si="2"/>
        <v>0</v>
      </c>
      <c r="U62" s="5">
        <f t="shared" si="2"/>
        <v>0</v>
      </c>
      <c r="V62" s="5">
        <f t="shared" si="2"/>
        <v>0</v>
      </c>
    </row>
    <row r="63" spans="1:22" x14ac:dyDescent="0.25">
      <c r="A63" s="5">
        <v>63</v>
      </c>
      <c r="B63" s="11">
        <v>63</v>
      </c>
      <c r="C63" s="11"/>
      <c r="D63" s="1"/>
      <c r="E63" s="1"/>
      <c r="F63" s="1"/>
      <c r="G63" s="1"/>
      <c r="H63" s="1"/>
      <c r="I63" s="1"/>
      <c r="J63" s="9"/>
      <c r="K63" s="9"/>
      <c r="L63" s="9"/>
      <c r="M63" s="1"/>
      <c r="N63" s="1"/>
      <c r="O63" s="1"/>
      <c r="P63" s="1"/>
      <c r="T63" s="5">
        <f t="shared" si="2"/>
        <v>0</v>
      </c>
      <c r="U63" s="5">
        <f t="shared" si="2"/>
        <v>0</v>
      </c>
      <c r="V63" s="5">
        <f t="shared" si="2"/>
        <v>0</v>
      </c>
    </row>
    <row r="64" spans="1:22" x14ac:dyDescent="0.25">
      <c r="A64" s="5">
        <v>64</v>
      </c>
      <c r="B64" s="11">
        <v>64</v>
      </c>
      <c r="C64" s="10"/>
      <c r="D64" s="1"/>
      <c r="E64" s="1"/>
      <c r="F64" s="1"/>
      <c r="G64" s="1"/>
      <c r="H64" s="1"/>
      <c r="I64" s="1"/>
      <c r="J64" s="9"/>
      <c r="K64" s="9"/>
      <c r="L64" s="9"/>
      <c r="M64" s="1"/>
      <c r="N64" s="1"/>
      <c r="O64" s="1"/>
      <c r="P64" s="1"/>
      <c r="T64" s="5">
        <f t="shared" si="2"/>
        <v>0</v>
      </c>
      <c r="U64" s="5">
        <f t="shared" si="2"/>
        <v>0</v>
      </c>
      <c r="V64" s="5">
        <f t="shared" si="2"/>
        <v>0</v>
      </c>
    </row>
    <row r="65" spans="1:22" x14ac:dyDescent="0.25">
      <c r="A65" s="5">
        <v>65</v>
      </c>
      <c r="B65" s="11">
        <v>65</v>
      </c>
      <c r="C65" s="11"/>
      <c r="D65" s="1"/>
      <c r="E65" s="1"/>
      <c r="F65" s="1"/>
      <c r="G65" s="1"/>
      <c r="H65" s="1"/>
      <c r="I65" s="1"/>
      <c r="J65" s="9"/>
      <c r="K65" s="9"/>
      <c r="L65" s="9"/>
      <c r="M65" s="1"/>
      <c r="N65" s="1"/>
      <c r="O65" s="1"/>
      <c r="P65" s="1"/>
      <c r="T65" s="5">
        <f t="shared" si="2"/>
        <v>0</v>
      </c>
      <c r="U65" s="5">
        <f t="shared" si="2"/>
        <v>0</v>
      </c>
      <c r="V65" s="5">
        <f t="shared" si="2"/>
        <v>0</v>
      </c>
    </row>
    <row r="66" spans="1:22" x14ac:dyDescent="0.25">
      <c r="A66" s="5">
        <v>66</v>
      </c>
      <c r="B66" s="11">
        <v>66</v>
      </c>
      <c r="C66" s="10"/>
      <c r="D66" s="1"/>
      <c r="E66" s="1"/>
      <c r="F66" s="1"/>
      <c r="G66" s="1"/>
      <c r="H66" s="1"/>
      <c r="I66" s="1"/>
      <c r="J66" s="9"/>
      <c r="K66" s="9"/>
      <c r="L66" s="9"/>
      <c r="M66" s="1"/>
      <c r="N66" s="1"/>
      <c r="O66" s="1"/>
      <c r="P66" s="1"/>
      <c r="T66" s="5">
        <f t="shared" si="2"/>
        <v>0</v>
      </c>
      <c r="U66" s="5">
        <f t="shared" si="2"/>
        <v>0</v>
      </c>
      <c r="V66" s="5">
        <f t="shared" si="2"/>
        <v>0</v>
      </c>
    </row>
  </sheetData>
  <autoFilter ref="A1:R71">
    <sortState ref="A2:Q72">
      <sortCondition ref="A1:A72"/>
    </sortState>
  </autoFilter>
  <pageMargins left="0.7" right="0.7" top="0.78740157499999996" bottom="0.78740157499999996" header="0.3" footer="0.3"/>
  <pageSetup paperSize="9" orientation="portrait" verticalDpi="598"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LOADOPTIONS!$E$2:$E$4</xm:f>
          </x14:formula1>
          <xm:sqref>N2:O66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B10"/>
  <sheetViews>
    <sheetView zoomScale="70" zoomScaleNormal="70" workbookViewId="0">
      <selection activeCell="CD23" sqref="CD23"/>
    </sheetView>
  </sheetViews>
  <sheetFormatPr baseColWidth="10" defaultRowHeight="15" outlineLevelCol="1" x14ac:dyDescent="0.25"/>
  <cols>
    <col min="1" max="1" width="24.140625" customWidth="1"/>
    <col min="2" max="3" width="5.140625" hidden="1" customWidth="1" outlineLevel="1"/>
    <col min="4" max="4" width="5.140625" customWidth="1" collapsed="1"/>
    <col min="5" max="8" width="5.140625" hidden="1" customWidth="1" outlineLevel="1"/>
    <col min="9" max="9" width="5.140625" customWidth="1" collapsed="1"/>
    <col min="10" max="13" width="5.140625" hidden="1" customWidth="1" outlineLevel="1"/>
    <col min="14" max="14" width="5.140625" customWidth="1" collapsed="1"/>
    <col min="15" max="16" width="5.140625" hidden="1" customWidth="1" outlineLevel="1"/>
    <col min="17" max="17" width="5.140625" customWidth="1" collapsed="1"/>
    <col min="18" max="19" width="5.140625" hidden="1" customWidth="1" outlineLevel="1"/>
    <col min="20" max="20" width="5.140625" customWidth="1" collapsed="1"/>
    <col min="21" max="22" width="5.140625" hidden="1" customWidth="1" outlineLevel="1"/>
    <col min="23" max="23" width="5.140625" customWidth="1" collapsed="1"/>
    <col min="24" max="25" width="5.140625" hidden="1" customWidth="1" outlineLevel="1"/>
    <col min="26" max="26" width="5.140625" customWidth="1" collapsed="1"/>
    <col min="27" max="30" width="5.140625" hidden="1" customWidth="1" outlineLevel="1"/>
    <col min="31" max="31" width="5.140625" customWidth="1" collapsed="1"/>
    <col min="32" max="32" width="5.140625" customWidth="1"/>
    <col min="33" max="39" width="5.140625" hidden="1" customWidth="1" outlineLevel="1"/>
    <col min="40" max="40" width="11.42578125" collapsed="1"/>
    <col min="41" max="41" width="24.140625" customWidth="1"/>
    <col min="42" max="43" width="5.140625" hidden="1" customWidth="1" outlineLevel="1"/>
    <col min="44" max="44" width="5.140625" customWidth="1" collapsed="1"/>
    <col min="45" max="48" width="5.140625" hidden="1" customWidth="1" outlineLevel="1"/>
    <col min="49" max="49" width="5.140625" customWidth="1" collapsed="1"/>
    <col min="50" max="53" width="5.140625" hidden="1" customWidth="1" outlineLevel="1"/>
    <col min="54" max="54" width="5.140625" customWidth="1" collapsed="1"/>
    <col min="55" max="56" width="5.140625" hidden="1" customWidth="1" outlineLevel="1"/>
    <col min="57" max="57" width="5.140625" customWidth="1" collapsed="1"/>
    <col min="58" max="59" width="5.140625" hidden="1" customWidth="1" outlineLevel="1"/>
    <col min="60" max="60" width="5.140625" customWidth="1" collapsed="1"/>
    <col min="61" max="62" width="5.140625" hidden="1" customWidth="1" outlineLevel="1"/>
    <col min="63" max="63" width="5.140625" customWidth="1" collapsed="1"/>
    <col min="64" max="65" width="5.140625" hidden="1" customWidth="1" outlineLevel="1"/>
    <col min="66" max="66" width="5.140625" customWidth="1" collapsed="1"/>
    <col min="67" max="70" width="5.140625" hidden="1" customWidth="1" outlineLevel="1"/>
    <col min="71" max="71" width="5.140625" customWidth="1" collapsed="1"/>
    <col min="72" max="72" width="5.140625" customWidth="1"/>
    <col min="73" max="79" width="5.140625" hidden="1" customWidth="1" outlineLevel="1"/>
    <col min="80" max="80" width="11.42578125" collapsed="1"/>
  </cols>
  <sheetData>
    <row r="2" spans="1:79" x14ac:dyDescent="0.25">
      <c r="A2" t="s">
        <v>180</v>
      </c>
      <c r="B2">
        <v>15</v>
      </c>
      <c r="C2">
        <v>16</v>
      </c>
      <c r="D2">
        <v>17</v>
      </c>
      <c r="E2">
        <v>18</v>
      </c>
      <c r="F2">
        <v>19</v>
      </c>
      <c r="G2">
        <v>20</v>
      </c>
      <c r="H2">
        <v>21</v>
      </c>
      <c r="I2">
        <v>22</v>
      </c>
      <c r="J2">
        <v>23</v>
      </c>
      <c r="K2">
        <v>24</v>
      </c>
      <c r="L2">
        <v>25</v>
      </c>
      <c r="M2">
        <v>26</v>
      </c>
      <c r="N2">
        <v>27</v>
      </c>
      <c r="O2">
        <v>28</v>
      </c>
      <c r="P2">
        <v>29</v>
      </c>
      <c r="Q2">
        <v>30</v>
      </c>
      <c r="R2">
        <v>31</v>
      </c>
      <c r="S2">
        <v>32</v>
      </c>
      <c r="T2">
        <v>33</v>
      </c>
      <c r="U2">
        <v>34</v>
      </c>
      <c r="V2">
        <v>35</v>
      </c>
      <c r="W2">
        <v>36</v>
      </c>
      <c r="X2">
        <v>37</v>
      </c>
      <c r="Y2">
        <v>38</v>
      </c>
      <c r="Z2">
        <v>39</v>
      </c>
      <c r="AA2">
        <v>40</v>
      </c>
      <c r="AB2">
        <v>41</v>
      </c>
      <c r="AC2">
        <v>42</v>
      </c>
      <c r="AD2">
        <v>43</v>
      </c>
      <c r="AE2">
        <v>44</v>
      </c>
      <c r="AF2">
        <v>45</v>
      </c>
      <c r="AG2">
        <v>46</v>
      </c>
      <c r="AH2">
        <v>47</v>
      </c>
      <c r="AI2">
        <v>48</v>
      </c>
      <c r="AJ2">
        <v>49</v>
      </c>
      <c r="AK2">
        <v>50</v>
      </c>
      <c r="AL2">
        <v>51</v>
      </c>
      <c r="AM2">
        <v>52</v>
      </c>
      <c r="AO2" t="s">
        <v>180</v>
      </c>
      <c r="AP2">
        <v>15</v>
      </c>
      <c r="AQ2">
        <v>16</v>
      </c>
      <c r="AR2">
        <v>17</v>
      </c>
      <c r="AS2">
        <v>18</v>
      </c>
      <c r="AT2">
        <v>19</v>
      </c>
      <c r="AU2">
        <v>20</v>
      </c>
      <c r="AV2">
        <v>21</v>
      </c>
      <c r="AW2">
        <v>22</v>
      </c>
      <c r="AX2">
        <v>23</v>
      </c>
      <c r="AY2">
        <v>24</v>
      </c>
      <c r="AZ2">
        <v>25</v>
      </c>
      <c r="BA2">
        <v>26</v>
      </c>
      <c r="BB2">
        <v>27</v>
      </c>
      <c r="BC2">
        <v>28</v>
      </c>
      <c r="BD2">
        <v>29</v>
      </c>
      <c r="BE2">
        <v>30</v>
      </c>
      <c r="BF2">
        <v>31</v>
      </c>
      <c r="BG2">
        <v>32</v>
      </c>
      <c r="BH2">
        <v>33</v>
      </c>
      <c r="BI2">
        <v>34</v>
      </c>
      <c r="BJ2">
        <v>35</v>
      </c>
      <c r="BK2">
        <v>36</v>
      </c>
      <c r="BL2">
        <v>37</v>
      </c>
      <c r="BM2">
        <v>38</v>
      </c>
      <c r="BN2">
        <v>39</v>
      </c>
      <c r="BO2">
        <v>40</v>
      </c>
      <c r="BP2">
        <v>41</v>
      </c>
      <c r="BQ2">
        <v>42</v>
      </c>
      <c r="BR2">
        <v>43</v>
      </c>
      <c r="BS2">
        <v>44</v>
      </c>
      <c r="BT2">
        <v>45</v>
      </c>
      <c r="BU2">
        <v>46</v>
      </c>
      <c r="BV2">
        <v>47</v>
      </c>
      <c r="BW2">
        <v>48</v>
      </c>
      <c r="BX2">
        <v>49</v>
      </c>
      <c r="BY2">
        <v>50</v>
      </c>
      <c r="BZ2">
        <v>51</v>
      </c>
      <c r="CA2">
        <v>52</v>
      </c>
    </row>
    <row r="3" spans="1:79" x14ac:dyDescent="0.25">
      <c r="A3" t="s">
        <v>181</v>
      </c>
      <c r="AO3" t="s">
        <v>181</v>
      </c>
    </row>
    <row r="4" spans="1:79" x14ac:dyDescent="0.25">
      <c r="A4" s="24" t="s">
        <v>176</v>
      </c>
      <c r="D4">
        <f>51-D6</f>
        <v>45</v>
      </c>
      <c r="I4">
        <f>51-I6</f>
        <v>40</v>
      </c>
      <c r="N4">
        <f>51-N6</f>
        <v>33</v>
      </c>
      <c r="Q4">
        <f>51-Q6</f>
        <v>24</v>
      </c>
      <c r="T4">
        <f>51-T6</f>
        <v>20</v>
      </c>
      <c r="W4">
        <f>51-W6</f>
        <v>11</v>
      </c>
      <c r="Z4">
        <f>51-Z6</f>
        <v>5</v>
      </c>
      <c r="AE4">
        <f>51-AE6</f>
        <v>1</v>
      </c>
      <c r="AF4">
        <f>51-AF6</f>
        <v>0</v>
      </c>
      <c r="AO4" s="24" t="s">
        <v>176</v>
      </c>
      <c r="AR4">
        <f>51-AR6</f>
        <v>45</v>
      </c>
      <c r="AW4">
        <f>51-AW6</f>
        <v>40</v>
      </c>
      <c r="BB4">
        <f>51-BB6</f>
        <v>33</v>
      </c>
      <c r="BE4">
        <f>51-BE6</f>
        <v>24</v>
      </c>
      <c r="BH4">
        <f>51-BH6</f>
        <v>20</v>
      </c>
      <c r="BK4">
        <f>51-BK6</f>
        <v>11</v>
      </c>
      <c r="BN4">
        <f>51-BN6</f>
        <v>5</v>
      </c>
      <c r="BS4">
        <f>51-BS6</f>
        <v>1</v>
      </c>
      <c r="BT4">
        <f>51-BT6</f>
        <v>0</v>
      </c>
    </row>
    <row r="5" spans="1:79" x14ac:dyDescent="0.25">
      <c r="A5" s="24" t="s">
        <v>177</v>
      </c>
      <c r="AO5" s="24" t="s">
        <v>177</v>
      </c>
    </row>
    <row r="6" spans="1:79" x14ac:dyDescent="0.25">
      <c r="A6" s="24" t="s">
        <v>183</v>
      </c>
      <c r="D6">
        <v>6</v>
      </c>
      <c r="I6">
        <v>11</v>
      </c>
      <c r="N6">
        <v>18</v>
      </c>
      <c r="Q6">
        <v>27</v>
      </c>
      <c r="T6">
        <v>31</v>
      </c>
      <c r="W6">
        <v>40</v>
      </c>
      <c r="Z6">
        <v>46</v>
      </c>
      <c r="AE6">
        <v>50</v>
      </c>
      <c r="AF6">
        <v>51</v>
      </c>
      <c r="AO6" s="24" t="s">
        <v>183</v>
      </c>
      <c r="AR6">
        <v>6</v>
      </c>
      <c r="AW6">
        <v>11</v>
      </c>
      <c r="BB6">
        <v>18</v>
      </c>
      <c r="BE6">
        <v>27</v>
      </c>
      <c r="BH6">
        <v>31</v>
      </c>
      <c r="BK6">
        <v>40</v>
      </c>
      <c r="BN6">
        <v>46</v>
      </c>
      <c r="BS6">
        <v>50</v>
      </c>
      <c r="BT6">
        <v>51</v>
      </c>
    </row>
    <row r="7" spans="1:79" x14ac:dyDescent="0.25">
      <c r="A7" t="s">
        <v>182</v>
      </c>
      <c r="AO7" t="s">
        <v>182</v>
      </c>
    </row>
    <row r="8" spans="1:79" x14ac:dyDescent="0.25">
      <c r="A8" s="24" t="s">
        <v>184</v>
      </c>
      <c r="D8">
        <v>53</v>
      </c>
      <c r="I8">
        <f>SUM(Tasks!$T:$T)</f>
        <v>45</v>
      </c>
      <c r="AO8" s="24" t="s">
        <v>184</v>
      </c>
      <c r="BB8">
        <f>53-BB10</f>
        <v>38</v>
      </c>
      <c r="BE8">
        <f>53-BE10</f>
        <v>29</v>
      </c>
      <c r="BH8">
        <f>53-BH10</f>
        <v>24</v>
      </c>
      <c r="BK8">
        <f>53-BK10</f>
        <v>16</v>
      </c>
      <c r="BN8">
        <f>53-BN10</f>
        <v>11</v>
      </c>
      <c r="BS8">
        <f>53-BS10</f>
        <v>7</v>
      </c>
      <c r="BT8">
        <f>53-BT10</f>
        <v>4</v>
      </c>
    </row>
    <row r="9" spans="1:79" x14ac:dyDescent="0.25">
      <c r="A9" s="24" t="s">
        <v>185</v>
      </c>
      <c r="D9">
        <v>0</v>
      </c>
      <c r="I9">
        <f>SUM(Tasks!$U:$U)</f>
        <v>6</v>
      </c>
      <c r="AO9" s="24" t="s">
        <v>185</v>
      </c>
    </row>
    <row r="10" spans="1:79" x14ac:dyDescent="0.25">
      <c r="A10" s="24" t="s">
        <v>186</v>
      </c>
      <c r="D10">
        <v>0</v>
      </c>
      <c r="I10">
        <f>SUM(Tasks!$V:$V)</f>
        <v>2</v>
      </c>
      <c r="AO10" s="24" t="s">
        <v>186</v>
      </c>
      <c r="BB10">
        <v>15</v>
      </c>
      <c r="BE10">
        <v>24</v>
      </c>
      <c r="BH10">
        <v>29</v>
      </c>
      <c r="BK10">
        <v>37</v>
      </c>
      <c r="BN10">
        <v>42</v>
      </c>
      <c r="BS10">
        <v>46</v>
      </c>
      <c r="BT10">
        <v>49</v>
      </c>
    </row>
  </sheetData>
  <pageMargins left="0.7" right="0.7" top="0.78740157499999996" bottom="0.78740157499999996"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tabSelected="1" workbookViewId="0">
      <selection activeCell="B6" sqref="B6"/>
    </sheetView>
  </sheetViews>
  <sheetFormatPr baseColWidth="10" defaultRowHeight="15" x14ac:dyDescent="0.25"/>
  <cols>
    <col min="1" max="1" width="46.140625" customWidth="1"/>
    <col min="2" max="2" width="54.28515625" customWidth="1"/>
  </cols>
  <sheetData>
    <row r="1" spans="1:5" x14ac:dyDescent="0.25">
      <c r="A1" t="s">
        <v>12</v>
      </c>
      <c r="B1" t="s">
        <v>13</v>
      </c>
      <c r="E1" t="s">
        <v>4</v>
      </c>
    </row>
    <row r="2" spans="1:5" x14ac:dyDescent="0.25">
      <c r="A2" t="s">
        <v>14</v>
      </c>
      <c r="B2" t="s">
        <v>16</v>
      </c>
      <c r="E2" t="s">
        <v>176</v>
      </c>
    </row>
    <row r="3" spans="1:5" x14ac:dyDescent="0.25">
      <c r="A3" t="s">
        <v>15</v>
      </c>
      <c r="B3" t="s">
        <v>208</v>
      </c>
      <c r="E3" t="s">
        <v>177</v>
      </c>
    </row>
    <row r="4" spans="1:5" x14ac:dyDescent="0.25">
      <c r="A4" t="s">
        <v>29</v>
      </c>
      <c r="B4">
        <v>2</v>
      </c>
      <c r="E4" t="s">
        <v>154</v>
      </c>
    </row>
    <row r="5" spans="1:5" x14ac:dyDescent="0.25">
      <c r="A5" t="s">
        <v>38</v>
      </c>
      <c r="B5">
        <v>66</v>
      </c>
    </row>
    <row r="6" spans="1:5" x14ac:dyDescent="0.25">
      <c r="A6" t="s">
        <v>39</v>
      </c>
      <c r="B6" t="s">
        <v>31</v>
      </c>
    </row>
    <row r="7" spans="1:5" x14ac:dyDescent="0.25">
      <c r="A7" t="s">
        <v>32</v>
      </c>
      <c r="B7" t="s">
        <v>33</v>
      </c>
    </row>
    <row r="8" spans="1:5" x14ac:dyDescent="0.25">
      <c r="A8" t="s">
        <v>34</v>
      </c>
      <c r="B8" t="s">
        <v>35</v>
      </c>
    </row>
    <row r="9" spans="1:5" x14ac:dyDescent="0.25">
      <c r="A9" t="s">
        <v>30</v>
      </c>
      <c r="B9" t="s">
        <v>31</v>
      </c>
    </row>
    <row r="10" spans="1:5" x14ac:dyDescent="0.25">
      <c r="A10" t="s">
        <v>209</v>
      </c>
      <c r="B10" t="s">
        <v>36</v>
      </c>
    </row>
    <row r="11" spans="1:5" x14ac:dyDescent="0.25">
      <c r="A11" t="s">
        <v>17</v>
      </c>
      <c r="B11" t="s">
        <v>36</v>
      </c>
    </row>
    <row r="12" spans="1:5" x14ac:dyDescent="0.25">
      <c r="A12" t="s">
        <v>198</v>
      </c>
      <c r="B12" t="s">
        <v>21</v>
      </c>
    </row>
    <row r="13" spans="1:5" x14ac:dyDescent="0.25">
      <c r="A13" t="s">
        <v>18</v>
      </c>
      <c r="B13" t="s">
        <v>19</v>
      </c>
    </row>
    <row r="14" spans="1:5" x14ac:dyDescent="0.25">
      <c r="A14" t="s">
        <v>199</v>
      </c>
      <c r="B14" t="s">
        <v>23</v>
      </c>
    </row>
    <row r="15" spans="1:5" x14ac:dyDescent="0.25">
      <c r="A15" t="s">
        <v>20</v>
      </c>
      <c r="B15" t="s">
        <v>200</v>
      </c>
    </row>
    <row r="16" spans="1:5" x14ac:dyDescent="0.25">
      <c r="A16" t="s">
        <v>22</v>
      </c>
      <c r="B16" t="s">
        <v>200</v>
      </c>
    </row>
    <row r="17" spans="1:2" x14ac:dyDescent="0.25">
      <c r="A17" t="s">
        <v>27</v>
      </c>
      <c r="B17" t="s">
        <v>23</v>
      </c>
    </row>
    <row r="18" spans="1:2" x14ac:dyDescent="0.25">
      <c r="A18" t="s">
        <v>24</v>
      </c>
      <c r="B18" t="s">
        <v>23</v>
      </c>
    </row>
    <row r="19" spans="1:2" x14ac:dyDescent="0.25">
      <c r="A19" t="s">
        <v>201</v>
      </c>
      <c r="B19" t="s">
        <v>37</v>
      </c>
    </row>
    <row r="20" spans="1:2" x14ac:dyDescent="0.25">
      <c r="A20" t="s">
        <v>202</v>
      </c>
      <c r="B20" t="s">
        <v>31</v>
      </c>
    </row>
    <row r="21" spans="1:2" x14ac:dyDescent="0.25">
      <c r="A21" t="s">
        <v>203</v>
      </c>
      <c r="B21" t="s">
        <v>37</v>
      </c>
    </row>
    <row r="22" spans="1:2" x14ac:dyDescent="0.25">
      <c r="A22" t="s">
        <v>204</v>
      </c>
      <c r="B22" t="s">
        <v>31</v>
      </c>
    </row>
    <row r="23" spans="1:2" x14ac:dyDescent="0.25">
      <c r="A23" t="s">
        <v>205</v>
      </c>
      <c r="B23" t="s">
        <v>37</v>
      </c>
    </row>
    <row r="24" spans="1:2" x14ac:dyDescent="0.25">
      <c r="A24" t="s">
        <v>206</v>
      </c>
      <c r="B24" t="s">
        <v>31</v>
      </c>
    </row>
    <row r="25" spans="1:2" x14ac:dyDescent="0.25">
      <c r="A25" t="s">
        <v>28</v>
      </c>
      <c r="B25" t="s">
        <v>23</v>
      </c>
    </row>
    <row r="26" spans="1:2" x14ac:dyDescent="0.25">
      <c r="A26" t="s">
        <v>25</v>
      </c>
      <c r="B26" t="s">
        <v>21</v>
      </c>
    </row>
    <row r="27" spans="1:2" x14ac:dyDescent="0.25">
      <c r="A27" t="s">
        <v>207</v>
      </c>
      <c r="B27" t="s">
        <v>200</v>
      </c>
    </row>
    <row r="28" spans="1:2" x14ac:dyDescent="0.25">
      <c r="A28" t="s">
        <v>26</v>
      </c>
      <c r="B28" t="s">
        <v>23</v>
      </c>
    </row>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0"/>
  <sheetViews>
    <sheetView workbookViewId="0">
      <selection activeCell="E11" sqref="E11"/>
    </sheetView>
  </sheetViews>
  <sheetFormatPr baseColWidth="10" defaultRowHeight="15" x14ac:dyDescent="0.25"/>
  <cols>
    <col min="5" max="5" width="114.42578125" customWidth="1"/>
  </cols>
  <sheetData>
    <row r="2" spans="2:5" ht="21" x14ac:dyDescent="0.35">
      <c r="B2" s="22" t="s">
        <v>168</v>
      </c>
    </row>
    <row r="4" spans="2:5" x14ac:dyDescent="0.25">
      <c r="B4" s="20" t="s">
        <v>169</v>
      </c>
      <c r="E4" t="s">
        <v>170</v>
      </c>
    </row>
    <row r="5" spans="2:5" x14ac:dyDescent="0.25">
      <c r="B5" s="20" t="s">
        <v>171</v>
      </c>
      <c r="E5" s="21" t="s">
        <v>172</v>
      </c>
    </row>
    <row r="7" spans="2:5" x14ac:dyDescent="0.25">
      <c r="B7" s="20" t="s">
        <v>159</v>
      </c>
      <c r="C7" s="20" t="s">
        <v>167</v>
      </c>
      <c r="D7" s="20" t="s">
        <v>160</v>
      </c>
      <c r="E7" s="20" t="s">
        <v>161</v>
      </c>
    </row>
    <row r="9" spans="2:5" x14ac:dyDescent="0.25">
      <c r="B9" t="s">
        <v>162</v>
      </c>
      <c r="C9" s="19">
        <v>42864</v>
      </c>
      <c r="D9" t="s">
        <v>163</v>
      </c>
      <c r="E9" t="s">
        <v>164</v>
      </c>
    </row>
    <row r="10" spans="2:5" x14ac:dyDescent="0.25">
      <c r="B10" t="s">
        <v>165</v>
      </c>
      <c r="C10" s="19">
        <v>42866</v>
      </c>
      <c r="D10" t="s">
        <v>166</v>
      </c>
      <c r="E10" t="s">
        <v>173</v>
      </c>
    </row>
  </sheetData>
  <hyperlinks>
    <hyperlink ref="E5" r:id="rId1"/>
  </hyperlinks>
  <pageMargins left="0.7" right="0.7" top="0.78740157499999996" bottom="0.78740157499999996" header="0.3" footer="0.3"/>
  <pageSetup paperSize="9" orientation="portrait" verticalDpi="598"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3" sqref="B3"/>
    </sheetView>
  </sheetViews>
  <sheetFormatPr baseColWidth="10" defaultRowHeight="15" x14ac:dyDescent="0.25"/>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773AA24E4F5874BB08D887F99AD2DB7" ma:contentTypeVersion="" ma:contentTypeDescription="Ein neues Dokument erstellen." ma:contentTypeScope="" ma:versionID="e3c7ebf2bc61e3ac03d2aaaad448b72b">
  <xsd:schema xmlns:xsd="http://www.w3.org/2001/XMLSchema" xmlns:xs="http://www.w3.org/2001/XMLSchema" xmlns:p="http://schemas.microsoft.com/office/2006/metadata/properties" targetNamespace="http://schemas.microsoft.com/office/2006/metadata/properties" ma:root="true" ma:fieldsID="b9b5d665fb7f3700c23109c90d09976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EE2A6CA-47CF-4BD8-AC88-77D51A638C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23031CF0-E85C-47C6-907D-D42324206C98}">
  <ds:schemaRefs>
    <ds:schemaRef ds:uri="http://schemas.microsoft.com/sharepoint/v3/contenttype/forms"/>
  </ds:schemaRefs>
</ds:datastoreItem>
</file>

<file path=customXml/itemProps3.xml><?xml version="1.0" encoding="utf-8"?>
<ds:datastoreItem xmlns:ds="http://schemas.openxmlformats.org/officeDocument/2006/customXml" ds:itemID="{6B6989D9-2046-42DD-A141-6A8F080F6EBF}">
  <ds:schemaRefs>
    <ds:schemaRef ds:uri="http://schemas.microsoft.com/office/2006/documentManagement/types"/>
    <ds:schemaRef ds:uri="http://schemas.microsoft.com/office/2006/metadata/properties"/>
    <ds:schemaRef ds:uri="http://purl.org/dc/terms/"/>
    <ds:schemaRef ds:uri="http://www.w3.org/XML/1998/namespace"/>
    <ds:schemaRef ds:uri="http://schemas.microsoft.com/office/infopath/2007/PartnerControls"/>
    <ds:schemaRef ds:uri="http://purl.org/dc/dcmitype/"/>
    <ds:schemaRef ds:uri="http://purl.org/dc/elements/1.1/"/>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1</vt:i4>
      </vt:variant>
    </vt:vector>
  </HeadingPairs>
  <TitlesOfParts>
    <vt:vector size="6" baseType="lpstr">
      <vt:lpstr>Tasks</vt:lpstr>
      <vt:lpstr>Report</vt:lpstr>
      <vt:lpstr>LOADOPTIONS</vt:lpstr>
      <vt:lpstr>Historie</vt:lpstr>
      <vt:lpstr>Notizen</vt:lpstr>
      <vt:lpstr>N170607I01</vt:lpstr>
    </vt:vector>
  </TitlesOfParts>
  <Company>IT-Services der Sozialversicherung GmbH</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Ostermeier Daniela</dc:creator>
  <cp:lastModifiedBy>Windows User</cp:lastModifiedBy>
  <dcterms:created xsi:type="dcterms:W3CDTF">2016-12-09T14:10:07Z</dcterms:created>
  <dcterms:modified xsi:type="dcterms:W3CDTF">2017-06-14T10:08:48Z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0x010100C773AA24E4F5874BB08D887F99AD2DB7</vt:lpwstr>
  </property>
</Properties>
</file>