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2275" windowHeight="13575" activeTab="2"/>
  </bookViews>
  <sheets>
    <sheet name="2013_01-11" sheetId="1" r:id="rId1"/>
    <sheet name="Wolfgang_monatlich" sheetId="2" r:id="rId2"/>
    <sheet name="Posten" sheetId="3" r:id="rId3"/>
  </sheets>
  <definedNames>
    <definedName name="_xlnm._FilterDatabase" localSheetId="0" hidden="1">'2013_01-11'!$A$1:$P$475</definedName>
    <definedName name="_xlnm.Print_Area" localSheetId="1">Wolfgang_monatlich!$C$1:$J$25</definedName>
  </definedNames>
  <calcPr calcId="125725"/>
</workbook>
</file>

<file path=xl/calcChain.xml><?xml version="1.0" encoding="utf-8"?>
<calcChain xmlns="http://schemas.openxmlformats.org/spreadsheetml/2006/main">
  <c r="D15" i="2"/>
  <c r="D24"/>
  <c r="D13"/>
  <c r="F13"/>
  <c r="D23"/>
  <c r="D22"/>
  <c r="I22"/>
  <c r="H22"/>
  <c r="G22"/>
  <c r="F22"/>
  <c r="E22"/>
  <c r="I21"/>
  <c r="G21"/>
  <c r="D21" s="1"/>
  <c r="F21"/>
  <c r="D16"/>
  <c r="D17"/>
  <c r="D18"/>
  <c r="D19"/>
  <c r="D20"/>
  <c r="D14"/>
  <c r="E16"/>
  <c r="I20"/>
  <c r="H20"/>
  <c r="G20"/>
  <c r="F20"/>
  <c r="E20"/>
  <c r="H18"/>
  <c r="F19"/>
  <c r="F18"/>
  <c r="F17"/>
  <c r="D2" l="1"/>
</calcChain>
</file>

<file path=xl/sharedStrings.xml><?xml version="1.0" encoding="utf-8"?>
<sst xmlns="http://schemas.openxmlformats.org/spreadsheetml/2006/main" count="2935" uniqueCount="1484">
  <si>
    <t>Bezeichnung</t>
  </si>
  <si>
    <t>Valutadatum</t>
  </si>
  <si>
    <t>Betrag</t>
  </si>
  <si>
    <t>Währung</t>
  </si>
  <si>
    <t>Auftraggeber</t>
  </si>
  <si>
    <t>Auftraggeber Kontonr./IBAN</t>
  </si>
  <si>
    <t>Auftraggeber BLZ/BIC</t>
  </si>
  <si>
    <t>Partnername</t>
  </si>
  <si>
    <t>Partner Kontonr./IBAN</t>
  </si>
  <si>
    <t>Partner BLZ/BIC</t>
  </si>
  <si>
    <t>Kundendaten/Zahlungsreferenz</t>
  </si>
  <si>
    <t>Buchungsdatum</t>
  </si>
  <si>
    <t>Umsatzzeile 1</t>
  </si>
  <si>
    <t>Umsatzzeile 2</t>
  </si>
  <si>
    <t>Zusatztext</t>
  </si>
  <si>
    <t>Ersterfassungsreferenz</t>
  </si>
  <si>
    <t>AT    65,13 Maestro POS 31.12.12 13.37K2 OMV 9732/ Purgstall 3251 040</t>
  </si>
  <si>
    <t>EUR</t>
  </si>
  <si>
    <t>AT    65,13 Maestro POS 31.12.12 13.37K2</t>
  </si>
  <si>
    <t>OMV 9732/ Purgstall 3251 040</t>
  </si>
  <si>
    <t>201111301012ALB-083017284225</t>
  </si>
  <si>
    <t>POL.A560322396 PRIVA Allianz Elementar</t>
  </si>
  <si>
    <t>Allianz Elementar</t>
  </si>
  <si>
    <t>SCHERER WOLFGANG</t>
  </si>
  <si>
    <t>POL.A560322396 PRIVA</t>
  </si>
  <si>
    <t>Wolfgang Scherer</t>
  </si>
  <si>
    <t>120001212192B521938190082542</t>
  </si>
  <si>
    <t>POL.L953279805 39HLN Allianz Elementar Leben</t>
  </si>
  <si>
    <t>Allianz Elementar Leben</t>
  </si>
  <si>
    <t>POL.L953279805 39HLN</t>
  </si>
  <si>
    <t>120001212192B521938200059707</t>
  </si>
  <si>
    <t xml:space="preserve">INTERSPORT   0054  K2 02.01.um 19.06 </t>
  </si>
  <si>
    <t>INTERSPORT   0054  K2 02.01.um 19.06</t>
  </si>
  <si>
    <t>201111301022ALB-190628882070</t>
  </si>
  <si>
    <t>KNR 00272 0052 000 BUWOG</t>
  </si>
  <si>
    <t>BUWOG</t>
  </si>
  <si>
    <t>Scherer-Horner Johanna und Scherer</t>
  </si>
  <si>
    <t>KNR 00272 0052 000</t>
  </si>
  <si>
    <t>KNR 00272 0052 000 Zahlung per Bankeinzug ZEITRAUM 01.01.13 BIS 31.01 897,88 EUR + 96,29 EUR MWST</t>
  </si>
  <si>
    <t>KNR 00272 7748 000 BUWOG</t>
  </si>
  <si>
    <t>KNR 00272 7748 000</t>
  </si>
  <si>
    <t>KNR 00272 7748 000 Zahlung per Bankeinzug ZEITRAUM 01.01.13 BIS 31.01 13,43 EUR + 2,68 EUR MWST=2</t>
  </si>
  <si>
    <t>OEAMTC MITGLIEDSCHAFT UND SB 2013 OESTERREICHISCHER AUTOMOBIL-,</t>
  </si>
  <si>
    <t>OESTERREICHISCHER AUTOMOBIL-,</t>
  </si>
  <si>
    <t>SCHERER</t>
  </si>
  <si>
    <t>OEAMTC MITGLIEDSCHAFT UND SB 2013</t>
  </si>
  <si>
    <t>CKNR.0009260027/NETTOBTR. 75,70 CKNR.0009260027/NETTOBTR. 39,90</t>
  </si>
  <si>
    <t>31000130102D00863820051137</t>
  </si>
  <si>
    <t>IHR KT 4801012454/0020088586 WIENER LINIEN GMBH &amp; CO KG</t>
  </si>
  <si>
    <t>WIENER LINIEN GMBH &amp; CO KG</t>
  </si>
  <si>
    <t>IHR KT 4801012454/0020088586</t>
  </si>
  <si>
    <t>NR.48010124540001 /311212 /NETTOBTR. 31,25</t>
  </si>
  <si>
    <t xml:space="preserve">s Kreditkartenrechnung per 04.01.2013 </t>
  </si>
  <si>
    <t>Scherer</t>
  </si>
  <si>
    <t>s Kreditkartenrechnung per 04.01.2013</t>
  </si>
  <si>
    <t>201111301042ALV-53228391913</t>
  </si>
  <si>
    <t>Liquid 20120104 Wolfgang Scherer</t>
  </si>
  <si>
    <t>Liquid 20120104</t>
  </si>
  <si>
    <t>201111301042AIG-131931431858</t>
  </si>
  <si>
    <t>PC Magazin DVD 01/2013 - 12/2013 WEKA MEDIA PUBLICSHING</t>
  </si>
  <si>
    <t>AT062011100033836760</t>
  </si>
  <si>
    <t>GIBAATWWXXX</t>
  </si>
  <si>
    <t>WEKA MEDIA PUBLICSHING</t>
  </si>
  <si>
    <t>DE09700100800885985808</t>
  </si>
  <si>
    <t>PBNKDEFF700</t>
  </si>
  <si>
    <t>PC Magazin DVD 01/2013 - 12/2013</t>
  </si>
  <si>
    <t>PC Magazin DVD 01/2013 - 12/2013 Abo Nr. 4002509026</t>
  </si>
  <si>
    <t>201111301042AIG-131931552828</t>
  </si>
  <si>
    <t>922970484533-9              922970484533 Landespolizeidirektion Wien</t>
  </si>
  <si>
    <t>Landespolizeidirektion Wien</t>
  </si>
  <si>
    <t>922970484533-9              922970484533</t>
  </si>
  <si>
    <t>201111301042AIG-131931804090</t>
  </si>
  <si>
    <t xml:space="preserve">BILLA DANKT  1404  K2 04.01.um 16.22 </t>
  </si>
  <si>
    <t>BILLA DANKT  1404  K2 04.01.um 16.22</t>
  </si>
  <si>
    <t>201111301042ALB-162327685278</t>
  </si>
  <si>
    <t>BOB RECHNUNG      12/12  521199400842369 A1 Telekom Austria</t>
  </si>
  <si>
    <t>A1 Telekom Austria</t>
  </si>
  <si>
    <t>BOB RECHNUNG      12/12  521199400842369</t>
  </si>
  <si>
    <t>600001301032AEI-001650971244</t>
  </si>
  <si>
    <t>0103106825 / 200007434491   090805621724 A1 TELEKOM AUSTRIA AG</t>
  </si>
  <si>
    <t>A1 TELEKOM AUSTRIA AG</t>
  </si>
  <si>
    <t>0103106825 / 200007434491   090805621724</t>
  </si>
  <si>
    <t>A1 TELEKOM AUSTRIA AG, A1 FESTNETZ RECHNUNG RECHNUNGSNR. 0000295071690954 VOM 21.12.2012 FAELLIG 07.01.2013 BETRAG EUR 58,15</t>
  </si>
  <si>
    <t>600001301032AEI-001650780163</t>
  </si>
  <si>
    <t>Ansparen WS Annual Wolfgang Scherer</t>
  </si>
  <si>
    <t>Ansparen WS Annual</t>
  </si>
  <si>
    <t>201111301072AB3-DA1002015494</t>
  </si>
  <si>
    <t>S BAUSPARKASSE KONTONUMMER  003291359628 WOLFGANG SCHERER</t>
  </si>
  <si>
    <t xml:space="preserve"> WOLFGANG SCHERER</t>
  </si>
  <si>
    <t>WOLFGANG SCHERER</t>
  </si>
  <si>
    <t>S BAUSPARKASSE KONTONUMMER  003291359628</t>
  </si>
  <si>
    <t>201111301072AAB-025043068987</t>
  </si>
  <si>
    <t xml:space="preserve">AT     3,00 MAESTRO POS 05.12.12 00.00K2 </t>
  </si>
  <si>
    <t>2.12 00.00K2</t>
  </si>
  <si>
    <t>AT     3,00 MAESTRO POS 05.12.12 00.00K2</t>
  </si>
  <si>
    <t>P &amp; R DONAUSTADTBRUECK WIEN 1020</t>
  </si>
  <si>
    <t>760301301041G013010400119593</t>
  </si>
  <si>
    <t xml:space="preserve">BANKOMAT  00043831 K2 07.01.um 11.31 </t>
  </si>
  <si>
    <t>BANKOMAT  00043831 K2 07.01.um 11.31</t>
  </si>
  <si>
    <t>201111301072ALB-113213378432</t>
  </si>
  <si>
    <t>*Information gemäß VKrG per 07.01.2013* Sollzinsen:                               10,00000 %</t>
  </si>
  <si>
    <t>*Information gemäß VKrG per 07.01.2013*</t>
  </si>
  <si>
    <t>Sollzinsen:                               10,00000 %</t>
  </si>
  <si>
    <t>Eine Änderung der Konditionen kann entsprechend den in den Allgemeinen Geschäftsbedingungen enthaltenen Änderungsklauseln erfolgen.</t>
  </si>
  <si>
    <t>201111301082AAU-042106370501</t>
  </si>
  <si>
    <t xml:space="preserve">MCDONALDS    0020P K2 07.01.UM 11.18 </t>
  </si>
  <si>
    <t>UM 11.18</t>
  </si>
  <si>
    <t>MCDONALDS    0020P K2 07.01.UM 11.18</t>
  </si>
  <si>
    <t>760301301071P201301070437768</t>
  </si>
  <si>
    <t xml:space="preserve">Lastschrift </t>
  </si>
  <si>
    <t>HANNA SCHERER-HORNER</t>
  </si>
  <si>
    <t>Lastschrift</t>
  </si>
  <si>
    <t>SALZBURGER NACHRICHTEN 5021 SALZBURG 01.01.13-31.01 ABO SALZBURGER NACHRICHTEN/ K 2200938 R 10 054897</t>
  </si>
  <si>
    <t>204041301092AEI-15314874B6A1</t>
  </si>
  <si>
    <t>Strom Teilbetrag       142002943464 WIEN ENERGIE GMBH</t>
  </si>
  <si>
    <t>WIEN ENERGIE GMBH</t>
  </si>
  <si>
    <t>Strom Teilbetrag       142002943464</t>
  </si>
  <si>
    <t>NETTO 61.00  +UST 12.20 VERTRAGSKONTO 220001751938 VST 3002,WIENERSTRASSE60/11/9 WIEN ENERGIE GMBH, 1030.THOMAS-KLESTIL-PLATZ 14, REG.HG WIEN, FN 215854H, DVR 4003035, UID ATU55685501</t>
  </si>
  <si>
    <t>201001301042AEI-1331118883D0</t>
  </si>
  <si>
    <t xml:space="preserve">SANSENBOEKER 0001  K2 14.01.um 13.05 </t>
  </si>
  <si>
    <t>SANSENBOEKER 0001  K2 14.01.um 13.05</t>
  </si>
  <si>
    <t>201111301142ALB-130727387466</t>
  </si>
  <si>
    <t xml:space="preserve">BANKOMAT  00043831 K2 14.01.um 13.07 </t>
  </si>
  <si>
    <t>BANKOMAT  00043831 K2 14.01.um 13.07</t>
  </si>
  <si>
    <t>201111301142ALB-130830531200</t>
  </si>
  <si>
    <t xml:space="preserve">ENI 8103     8103  K2 14.01.um 13.13 </t>
  </si>
  <si>
    <t>ENI 8103     8103  K2 14.01.um 13.13</t>
  </si>
  <si>
    <t>201111301142ALB-131744789654</t>
  </si>
  <si>
    <t xml:space="preserve">BILLA DANKT  1404P K2 14.01.UM 12.59 </t>
  </si>
  <si>
    <t>UM 12.59</t>
  </si>
  <si>
    <t>BILLA DANKT  1404P K2 14.01.UM 12.59</t>
  </si>
  <si>
    <t>760301301141P201301140591075</t>
  </si>
  <si>
    <t>Re.: 7, Dat.: 09.01.2013 KFZ Service Manfred Aflenzer, 3345</t>
  </si>
  <si>
    <t>KFZ Service Manfred Aflenzer, 3345</t>
  </si>
  <si>
    <t>Re.: 7, Dat.: 09.01.2013</t>
  </si>
  <si>
    <t>201111301162AIG-204622671094</t>
  </si>
  <si>
    <t>AREF:Daniel Vorschuss Auto-Versicherung VAV Versicherungs AG, Münzgasse 6</t>
  </si>
  <si>
    <t>VAV Versicherungs AG, Münzgasse 6</t>
  </si>
  <si>
    <t>AT891100000400687000</t>
  </si>
  <si>
    <t>AREF:Daniel Vorschuss Auto-Versicherung</t>
  </si>
  <si>
    <t>201111301162AIG-204622815125</t>
  </si>
  <si>
    <t>Liquid 20130117 D+F Wolfgang Scherer</t>
  </si>
  <si>
    <t>Liquid 20130117 D+F</t>
  </si>
  <si>
    <t>201111301162AIG-204622932258</t>
  </si>
  <si>
    <t>Mitglied 2013 + Spende      130100710856 Wiener Rotes Kreuz - Spendenkonto</t>
  </si>
  <si>
    <t>Wiener Rotes Kreuz - Spendenkonto</t>
  </si>
  <si>
    <t>Mitglied 2013 + Spende      130100710856</t>
  </si>
  <si>
    <t>201111301162AIG-204941066645</t>
  </si>
  <si>
    <t xml:space="preserve">Bar Auszahlung </t>
  </si>
  <si>
    <t>Bar Auszahlung</t>
  </si>
  <si>
    <t>2011113011721BF-154413111121</t>
  </si>
  <si>
    <t>Abschöpfung Sparen WOLFGANG*SCHERER</t>
  </si>
  <si>
    <t>WOLFGANG*SCHERER</t>
  </si>
  <si>
    <t>Abschöpfung Sparen</t>
  </si>
  <si>
    <t>201111301212AB3-DA2001004220</t>
  </si>
  <si>
    <t xml:space="preserve">BANKOMAT  00047461 K2 26.01.um 17.16 </t>
  </si>
  <si>
    <t>BANKOMAT  00047461 K2 26.01.um 17.16</t>
  </si>
  <si>
    <t>201111301262ALB-171637241785</t>
  </si>
  <si>
    <t xml:space="preserve">BILLA DANKT  1404P K2 25.01.UM 12.41 </t>
  </si>
  <si>
    <t>UM 12.41</t>
  </si>
  <si>
    <t>BILLA DANKT  1404P K2 25.01.UM 12.41</t>
  </si>
  <si>
    <t>760301301251P201301250496263</t>
  </si>
  <si>
    <t xml:space="preserve">BILLA DANKT  1404  K2 28.01.um 12.13 </t>
  </si>
  <si>
    <t>BILLA DANKT  1404  K2 28.01.um 12.13</t>
  </si>
  <si>
    <t>201111301282ALB-121405709172</t>
  </si>
  <si>
    <t>GAHALT 2/13 IT-SERVICES DER SV GMBH</t>
  </si>
  <si>
    <t>IT-SERVICES DER SV GMBH</t>
  </si>
  <si>
    <t>GAHALT 2/13</t>
  </si>
  <si>
    <t>WWF sagt vielen Dank        534010281470 WWFA</t>
  </si>
  <si>
    <t>WWFA</t>
  </si>
  <si>
    <t>WWF sagt vielen Dank        534010281470</t>
  </si>
  <si>
    <t>201111302012AEI-CA1UKCFPE7GO</t>
  </si>
  <si>
    <t>120001301222E522351550069782</t>
  </si>
  <si>
    <t>120001301222E522351560057823</t>
  </si>
  <si>
    <t xml:space="preserve">MTS          0001  K2 01.02.um 16.26 </t>
  </si>
  <si>
    <t>MTS          0001  K2 01.02.um 16.26</t>
  </si>
  <si>
    <t>201111302012ALB-162652811036</t>
  </si>
  <si>
    <t>AT      400,00 ATM 01.02.13 17.55 K2 ATM S6EE0534 WIEN 1140 040</t>
  </si>
  <si>
    <t>AT      400,00 ATM 01.02.13 17.55 K2</t>
  </si>
  <si>
    <t>ATM S6EE0534 WIEN 1140 040</t>
  </si>
  <si>
    <t>201111302022ALB-111901146355</t>
  </si>
  <si>
    <t xml:space="preserve">SPORT 2000   0001  K2 02.02.um 16.46 </t>
  </si>
  <si>
    <t>SPORT 2000   0001  K2 02.02.um 16.46</t>
  </si>
  <si>
    <t>201111302022ALB-164641372568</t>
  </si>
  <si>
    <t xml:space="preserve">DM-FIL. 0124 0124  K2 02.02.um 16.57 </t>
  </si>
  <si>
    <t>DM-FIL. 0124 0124  K2 02.02.um 16.57</t>
  </si>
  <si>
    <t>201111302022ALB-165830702995</t>
  </si>
  <si>
    <t>0103106825 / 200007434491   190010155925 A1 TELEKOM AUSTRIA AG</t>
  </si>
  <si>
    <t>0103106825 / 200007434491   190010155925</t>
  </si>
  <si>
    <t>A1 TELEKOM AUSTRIA AG, A1 FESTNETZ RECHNUNG RECHNUNGSNR. 0000295073197230 VOM 22.01.2013 FAELLIG 04.02.2013 BETRAG EUR 54,69</t>
  </si>
  <si>
    <t>600001301312AEI-001659549309</t>
  </si>
  <si>
    <t>Teilnehmernummer 1130044738 GIS Gebühren Info Service GmbH</t>
  </si>
  <si>
    <t>GIS Gebühren Info Service GmbH</t>
  </si>
  <si>
    <t>Teilnehmernummer 1130044738</t>
  </si>
  <si>
    <t>Vorschreibung 02/13-03/13 + Nachverrechnung 01/13-01/13 in Höhe von EUR 48,15 (10% Ust 3,23) Scherer Wolfgang 3002, Wiener Straße 60/11/2/9 Tel. 0810 00 10 80 - www.gis.at</t>
  </si>
  <si>
    <t>31000130128D00443940149134</t>
  </si>
  <si>
    <t>KNR 00272 0052 000 Zahlung per Bankeinzug ZEITRAUM 01.02.13 BIS 28.02 897,88 EUR + 96,29 EUR MWST</t>
  </si>
  <si>
    <t>KNR 00272 7748 000 Zahlung per Bankeinzug ZEITRAUM 01.02.13 BIS 28.02 13,43 EUR + 2,68 EUR MWST=2</t>
  </si>
  <si>
    <t xml:space="preserve">s Kreditkartenrechnung per 04.02.2013 </t>
  </si>
  <si>
    <t>s Kreditkartenrechnung per 04.02.2013</t>
  </si>
  <si>
    <t>201111302042ALV-53155442424</t>
  </si>
  <si>
    <t>AT   120,69 Maestro POS 03.02.13 14.17K2 OMV 7528/ Wien 1140 040</t>
  </si>
  <si>
    <t>AT   120,69 Maestro POS 03.02.13 14.17K2</t>
  </si>
  <si>
    <t>OMV 7528/ Wien 1140 040</t>
  </si>
  <si>
    <t>201111302042ALB-092948702744</t>
  </si>
  <si>
    <t>AT    29,99 Maestro POS 01.02.13 17.48K2 SPIELWAREN HEINZ WIEN 1140 040</t>
  </si>
  <si>
    <t>AT    29,99 Maestro POS 01.02.13 17.48K2</t>
  </si>
  <si>
    <t>SPIELWAREN HEINZ WIEN 1140 040</t>
  </si>
  <si>
    <t>201111302042ALB-105230966906</t>
  </si>
  <si>
    <t xml:space="preserve">INTERSPORTXL 0051  K2 04.02.um 11.11 </t>
  </si>
  <si>
    <t>INTERSPORTXL 0051  K2 04.02.um 11.11</t>
  </si>
  <si>
    <t>201111302042ALB-111206362122</t>
  </si>
  <si>
    <t>BOB RECHNUNG      01/13  521199400456334 A1 Telekom Austria</t>
  </si>
  <si>
    <t>BOB RECHNUNG      01/13  521199400456334</t>
  </si>
  <si>
    <t>600001302012AEI-001661303836</t>
  </si>
  <si>
    <t>201111302052AB3-DA1002014243</t>
  </si>
  <si>
    <t>Kirchenbeitrag EZ-20130201  011040430055 Finanzkammer der.Erzdiözese Wien</t>
  </si>
  <si>
    <t>Finanzkammer der.Erzdiözese Wien</t>
  </si>
  <si>
    <t>Scherer Wolfgang Christian</t>
  </si>
  <si>
    <t>Kirchenbeitrag EZ-20130201  011040430055</t>
  </si>
  <si>
    <t>31000130201D00644850043220</t>
  </si>
  <si>
    <t>201111302052AAB-025356968639</t>
  </si>
  <si>
    <t>IHR KT 4801012454/0020522108 WIENER LINIEN GMBH &amp; CO KG</t>
  </si>
  <si>
    <t>IHR KT 4801012454/0020522108</t>
  </si>
  <si>
    <t>NR.48010124540001 /310113 /BRUTTO inkl.10%USt 31,25</t>
  </si>
  <si>
    <t>AT    67,14 Maestro POS 04.02.13 18.45K2 MUELLER FIL. 5635 VILLACH 9500 040</t>
  </si>
  <si>
    <t>AT    67,14 Maestro POS 04.02.13 18.45K2</t>
  </si>
  <si>
    <t>MUELLER FIL. 5635 VILLACH 9500 040</t>
  </si>
  <si>
    <t>201111302052ALB-092233036337</t>
  </si>
  <si>
    <t xml:space="preserve">9500 KASTNER 2008  K2 05.02.um 11.51 </t>
  </si>
  <si>
    <t>9500 KASTNER 2008  K2 05.02.um 11.51</t>
  </si>
  <si>
    <t>201111302052ALB-115220180232</t>
  </si>
  <si>
    <t xml:space="preserve">BANKOMAT  00040021 K2 05.02.um 12.56 </t>
  </si>
  <si>
    <t>BANKOMAT  00040021 K2 05.02.um 12.56</t>
  </si>
  <si>
    <t>201111302052ALB-125642211362</t>
  </si>
  <si>
    <t xml:space="preserve">9500 KASTNER 2008P K2 05.02.UM 12.00 </t>
  </si>
  <si>
    <t>UM 12.00</t>
  </si>
  <si>
    <t>9500 KASTNER 2008P K2 05.02.UM 12.00</t>
  </si>
  <si>
    <t>760301302051P201302050473846</t>
  </si>
  <si>
    <t xml:space="preserve">DRAUTANK     0001  K2 07.02.um 15.27 </t>
  </si>
  <si>
    <t>DRAUTANK     0001  K2 07.02.um 15.27</t>
  </si>
  <si>
    <t>201111302072ALB-152750132559</t>
  </si>
  <si>
    <t xml:space="preserve">AUTOMAT   00012027 K2 08.02.um 16.51 </t>
  </si>
  <si>
    <t>AUTOMAT   00012027 K2 08.02.um 16.51</t>
  </si>
  <si>
    <t>201111302082ALB-165153511705</t>
  </si>
  <si>
    <t>WWF sagt vielen Dank        534310296787 WWFA</t>
  </si>
  <si>
    <t>WWF sagt vielen Dank        534310296787</t>
  </si>
  <si>
    <t>201111302112AEI-CK0VSCZJI17A</t>
  </si>
  <si>
    <t>SALZBURGER NACHRICHTEN 5021 SALZBURG 01.02.13-28.02 ABO SALZBURGER NACHRICHTEN/ K 2200938 R 10 094875</t>
  </si>
  <si>
    <t>204041302112AEI-CK0VTCZJIIGZ</t>
  </si>
  <si>
    <t>008300505200 ENERGIECOMFORT</t>
  </si>
  <si>
    <t>ENERGIECOMFORT</t>
  </si>
  <si>
    <t>VS WW  01/02 2013                   13,00 INKL. 20% UST. VS RH  01/02 2013                  129,00 INKL. 20% UST. VS KW  01/02 2013                   31,00 INKL. 10% UST. KDN. 8300505200</t>
  </si>
  <si>
    <t>2011113021521BF-075945214599</t>
  </si>
  <si>
    <t>AT    69,95 Maestro POS 14.02.13 17.59K2 MUELLER 5607 WIEN 1020 040</t>
  </si>
  <si>
    <t>AT    69,95 Maestro POS 14.02.13 17.59K2</t>
  </si>
  <si>
    <t>MUELLER 5607 WIEN 1020 040</t>
  </si>
  <si>
    <t>201111302152ALB-101523970010</t>
  </si>
  <si>
    <t xml:space="preserve">BILLA DANKT  1404  K2 15.02.um 17.44 </t>
  </si>
  <si>
    <t>BILLA DANKT  1404  K2 15.02.um 17.44</t>
  </si>
  <si>
    <t>201111302152ALB-174436812617</t>
  </si>
  <si>
    <t>AT    55,17 Maestro POS 17.02.13 17.07K2 AVANTI 8666/ Gablitz 3003 040</t>
  </si>
  <si>
    <t>AT    55,17 Maestro POS 17.02.13 17.07K2</t>
  </si>
  <si>
    <t>AVANTI 8666/ Gablitz 3003 040</t>
  </si>
  <si>
    <t>201111302182ALB-093508678272</t>
  </si>
  <si>
    <t>WWF sagt vielen Dank        534410304693 WWFA</t>
  </si>
  <si>
    <t>WWF sagt vielen Dank        534410304693</t>
  </si>
  <si>
    <t>201111302182AEI-CK0VNCZJLNWH</t>
  </si>
  <si>
    <t>AT   501,65 Maestro POS 18.02.13 17.39K2 Opel - Hnolik Wien 1140 040</t>
  </si>
  <si>
    <t>AT   501,65 Maestro POS 18.02.13 17.39K2</t>
  </si>
  <si>
    <t>Opel - Hnolik Wien 1140 040</t>
  </si>
  <si>
    <t>201111302192ALB-161056465412</t>
  </si>
  <si>
    <t>IHR KT 0000001259/0003400338 IT-SERVICES DER SOZIALVERSICHERUNG</t>
  </si>
  <si>
    <t>IT-SERVICES DER SOZIALVERSICHERUNG</t>
  </si>
  <si>
    <t>IHR KT 0000001259/0003400338</t>
  </si>
  <si>
    <t>NR.02/13 /03.02.13/BETRAG 75,49</t>
  </si>
  <si>
    <t>140001302212AEI-001665935782</t>
  </si>
  <si>
    <t xml:space="preserve">MERKUR DANKT 1431  K2 23.02.um 09.47 </t>
  </si>
  <si>
    <t>MERKUR DANKT 1431  K2 23.02.um 09.47</t>
  </si>
  <si>
    <t>201111302232ALB-094757626172</t>
  </si>
  <si>
    <t xml:space="preserve">KREPS        0138  K2 23.02.um 10.52 </t>
  </si>
  <si>
    <t>KREPS        0138  K2 23.02.um 10.52</t>
  </si>
  <si>
    <t>201111302232ALB-105226557927</t>
  </si>
  <si>
    <t xml:space="preserve">BILLA DANKT  1432  K2 23.02.um 12.06 </t>
  </si>
  <si>
    <t>BILLA DANKT  1432  K2 23.02.um 12.06</t>
  </si>
  <si>
    <t>201111302232ALB-120656472569</t>
  </si>
  <si>
    <t>AT      290,00 ATM 23.02.13 10.54 K2 ATM S6EE0177 WIEN 4300 040</t>
  </si>
  <si>
    <t>AT      290,00 ATM 23.02.13 10.54 K2</t>
  </si>
  <si>
    <t>ATM S6EE0177 WIEN 4300 040</t>
  </si>
  <si>
    <t>201111302252ALB-062840460718</t>
  </si>
  <si>
    <t xml:space="preserve">DM-FIL. 0124 0124P K2 23.02.UM 09.28 </t>
  </si>
  <si>
    <t>UM 09.28</t>
  </si>
  <si>
    <t>DM-FIL. 0124 0124P K2 23.02.UM 09.28</t>
  </si>
  <si>
    <t>760301302231P201302230149213</t>
  </si>
  <si>
    <t xml:space="preserve">BANKOMAT  00043831 K2 26.02.um 07.59 </t>
  </si>
  <si>
    <t>BANKOMAT  00043831 K2 26.02.um 07.59</t>
  </si>
  <si>
    <t>201111302262ALB-075959433743</t>
  </si>
  <si>
    <t>GEHALT 3/13 IT-SERVICES DER SV GMBH</t>
  </si>
  <si>
    <t>GEHALT 3/13</t>
  </si>
  <si>
    <t xml:space="preserve">BANKOMAT  00043921 K2 27.02.um 12.57 </t>
  </si>
  <si>
    <t>BANKOMAT  00043921 K2 27.02.um 12.57</t>
  </si>
  <si>
    <t>201111302272ALB-125754024828</t>
  </si>
  <si>
    <t>Liquid 20130227 Wolfgang Scherer</t>
  </si>
  <si>
    <t>Liquid 20130227</t>
  </si>
  <si>
    <t>201111302272AIG-180710680708</t>
  </si>
  <si>
    <t xml:space="preserve">HIETZING     0001P K2 26.02.UM 17.52 </t>
  </si>
  <si>
    <t>UM 17.52</t>
  </si>
  <si>
    <t>HIETZING     0001P K2 26.02.UM 17.52</t>
  </si>
  <si>
    <t>760301302271P201302270020584</t>
  </si>
  <si>
    <t>520750522/9525665150/3008300 CONRAD ELECTRONIC GMBH &amp; CO KG</t>
  </si>
  <si>
    <t>CONRAD ELECTRONIC GMBH &amp; CO KG</t>
  </si>
  <si>
    <t>520750522/9525665150/3008300</t>
  </si>
  <si>
    <t>NR.9525665150 /27.01.13/NETTOBTR. 130,21</t>
  </si>
  <si>
    <t>120001302192D422532100070558</t>
  </si>
  <si>
    <t>POL.E950377747 20NLN Allianz Elementar Leben</t>
  </si>
  <si>
    <t>POL.E950377747 20NLN</t>
  </si>
  <si>
    <t>120001302192D422532110002897</t>
  </si>
  <si>
    <t>120001302192D422532110057838</t>
  </si>
  <si>
    <t xml:space="preserve">MERKUR DANKT 1431  K2 02.03.um 14.56 </t>
  </si>
  <si>
    <t>MERKUR DANKT 1431  K2 02.03.um 14.56</t>
  </si>
  <si>
    <t>201111303022ALB-145708556328</t>
  </si>
  <si>
    <t>KNR 00272 0052 000 Zahlung per Bankeinzug ZEITRAUM 01.03.13 BIS 31.03 897,88 EUR + 96,29 EUR MWST</t>
  </si>
  <si>
    <t>KNR 00272 7748 000 Zahlung per Bankeinzug ZEITRAUM 01.03.13 BIS 31.03 13,43 EUR + 2,68 EUR MWST=2</t>
  </si>
  <si>
    <t>AT      290,00 ATM 02.03.13 15.16 K2 ATM S6EE0534 WIEN 1140 040</t>
  </si>
  <si>
    <t>AT      290,00 ATM 02.03.13 15.16 K2</t>
  </si>
  <si>
    <t>201111303042ALB-074717477249</t>
  </si>
  <si>
    <t>AT    42,85 Maestro POS 02.03.13 14.01K2 H&amp;M Auhofcenter Wien 1140 040</t>
  </si>
  <si>
    <t>AT    42,85 Maestro POS 02.03.13 14.01K2</t>
  </si>
  <si>
    <t>H&amp;M Auhofcenter Wien 1140 040</t>
  </si>
  <si>
    <t>201111303042ALB-085219946539</t>
  </si>
  <si>
    <t>Miete Wr.Str.81/4/5 Purkersd Dr.Friedrich Fischer</t>
  </si>
  <si>
    <t>Dr.Friedrich Fischer</t>
  </si>
  <si>
    <t>Miete Wr.Str.81/4/5 Purkersd</t>
  </si>
  <si>
    <t>201111303042AIP-095809675334</t>
  </si>
  <si>
    <t>AT    37,37 Maestro POS 02.03.13 12.24K2 SPIELWAREN HEINZ WIEN 1140 040</t>
  </si>
  <si>
    <t>AT    37,37 Maestro POS 02.03.13 12.24K2</t>
  </si>
  <si>
    <t>201111303042ALB-113746521738</t>
  </si>
  <si>
    <t>BOB RECHNUNG      02/13  521199400064510 A1 Telekom Austria</t>
  </si>
  <si>
    <t>BOB RECHNUNG      02/13  521199400064510</t>
  </si>
  <si>
    <t>600001303012AEI-001671101660</t>
  </si>
  <si>
    <t>0103106825 / 200007434491   190410765741 A1 TELEKOM AUSTRIA AG</t>
  </si>
  <si>
    <t>0103106825 / 200007434491   190410765741</t>
  </si>
  <si>
    <t>A1 TELEKOM AUSTRIA AG, A1 FESTNETZ RECHNUNG RECHNUNGSNR. 0000295074770300 VOM 20.02.2013 FAELLIG 05.03.2013 BETRAG EUR 63,01</t>
  </si>
  <si>
    <t>600001303012AEI-001671393003</t>
  </si>
  <si>
    <t>201111303052AB3-DA1002014287</t>
  </si>
  <si>
    <t>201111303052AAB-025514914684</t>
  </si>
  <si>
    <t>IHR KT 4801012454/0020832723 WIENER LINIEN GMBH &amp; CO KG</t>
  </si>
  <si>
    <t>IHR KT 4801012454/0020832723</t>
  </si>
  <si>
    <t>NR.48010124540001 /280213 /BRUTTO inkl.10%USt 31,25</t>
  </si>
  <si>
    <t xml:space="preserve">s Kreditkartenrechnung per 07.03.2013 </t>
  </si>
  <si>
    <t>s Kreditkartenrechnung per 07.03.2013</t>
  </si>
  <si>
    <t>201111303072ALV-53221721342</t>
  </si>
  <si>
    <t>SALZBURGER NACHRICHTEN 5021 SALZBURG 01.03.13-31.03 ABO SALZBURGER NACHRICHTEN/ K 2200938 R 10 118669</t>
  </si>
  <si>
    <t>204041303082AEI-D1YYJDZXWR3K</t>
  </si>
  <si>
    <t xml:space="preserve">BILLA DANKT  1432  K2 08.03.um 18.46 </t>
  </si>
  <si>
    <t>BILLA DANKT  1432  K2 08.03.um 18.46</t>
  </si>
  <si>
    <t>201111303082ALB-184616358728</t>
  </si>
  <si>
    <t xml:space="preserve">MA44         4412  K2 09.03.um 17.39 </t>
  </si>
  <si>
    <t>MA44         4412  K2 09.03.um 17.39</t>
  </si>
  <si>
    <t>201111303092ALB-174015715944</t>
  </si>
  <si>
    <t>AT   442,51 Maestro POS 11.03.13 12.39K2 IKEA VOESENDORF VOESENDORF-SU 2334 040</t>
  </si>
  <si>
    <t>AT   442,51 Maestro POS 11.03.13 12.39K2</t>
  </si>
  <si>
    <t>IKEA VOESENDORF VOESENDORF-SU 2334 040</t>
  </si>
  <si>
    <t>201111303122ALB-073830468158</t>
  </si>
  <si>
    <t xml:space="preserve">AT    25,12 MAESTRO POS 11.03.13 11.34K2 </t>
  </si>
  <si>
    <t>3.13 11.34K2</t>
  </si>
  <si>
    <t>AT    25,12 MAESTRO POS 11.03.13 11.34K2</t>
  </si>
  <si>
    <t>IKEA VOESENDORF VOESENDORF-SU 2334</t>
  </si>
  <si>
    <t>760301303121G013031200157169</t>
  </si>
  <si>
    <t xml:space="preserve">BAUHAUS 1140 0782  K2 14.03.um 17.43 </t>
  </si>
  <si>
    <t>BAUHAUS 1140 0782  K2 14.03.um 17.43</t>
  </si>
  <si>
    <t>201111303142ALB-174341240557</t>
  </si>
  <si>
    <t xml:space="preserve">BILLA DANKT  1404P K2 16.03.UM 09.11 </t>
  </si>
  <si>
    <t>UM 09.11</t>
  </si>
  <si>
    <t>BILLA DANKT  1404P K2 16.03.UM 09.11</t>
  </si>
  <si>
    <t>760301303161P201303160153488</t>
  </si>
  <si>
    <t xml:space="preserve">FORSTINGER   0054P K2 16.03.UM 11.30 </t>
  </si>
  <si>
    <t>UM 11.30</t>
  </si>
  <si>
    <t>FORSTINGER   0054P K2 16.03.UM 11.30</t>
  </si>
  <si>
    <t>760301303161P201303160685162</t>
  </si>
  <si>
    <t xml:space="preserve">DM-FIL. 0113 0113P K2 18.03.UM 18.14 </t>
  </si>
  <si>
    <t>UM 18.14</t>
  </si>
  <si>
    <t>DM-FIL. 0113 0113P K2 18.03.UM 18.14</t>
  </si>
  <si>
    <t>760301303181P201303181381433</t>
  </si>
  <si>
    <t xml:space="preserve">BANKOMAT  00043921 K2 20.03.um 09.56 </t>
  </si>
  <si>
    <t>BANKOMAT  00043921 K2 20.03.um 09.56</t>
  </si>
  <si>
    <t>201111303202ALB-095705098229</t>
  </si>
  <si>
    <t xml:space="preserve">ENI 8023     8023  K2 22.03.um 18.25 </t>
  </si>
  <si>
    <t>ENI 8023     8023  K2 22.03.um 18.25</t>
  </si>
  <si>
    <t>201111303222ALB-182552548629</t>
  </si>
  <si>
    <t xml:space="preserve">BILLA DANKT  1404  K2 23.03.um 17.48 </t>
  </si>
  <si>
    <t>BILLA DANKT  1404  K2 23.03.um 17.48</t>
  </si>
  <si>
    <t>201111303232ALB-174847983074</t>
  </si>
  <si>
    <t xml:space="preserve">BILLA DANKT  1404  K2 27.03.um 19.29 </t>
  </si>
  <si>
    <t>BILLA DANKT  1404  K2 27.03.um 19.29</t>
  </si>
  <si>
    <t>201111303272ALB-193011857290</t>
  </si>
  <si>
    <t>GEHALT 4/13 IT-SERVICES DER SV GMBH</t>
  </si>
  <si>
    <t>GEHALT 4/13</t>
  </si>
  <si>
    <t>*** Abschlussbuchung per 31.03.2013 **** Reklamationen bitte binnen 2 Monaten</t>
  </si>
  <si>
    <t>*** Abschlussbuchung per 31.03.2013 ****</t>
  </si>
  <si>
    <t>Reklamationen bitte binnen 2 Monaten</t>
  </si>
  <si>
    <t>201111303312AB1-P00033836760</t>
  </si>
  <si>
    <t xml:space="preserve">Sollzinsen </t>
  </si>
  <si>
    <t>Sollzinsen</t>
  </si>
  <si>
    <t xml:space="preserve">Habenzinsen </t>
  </si>
  <si>
    <t>Habenzinsen</t>
  </si>
  <si>
    <t xml:space="preserve">Kest </t>
  </si>
  <si>
    <t>Kest</t>
  </si>
  <si>
    <t xml:space="preserve">Porto </t>
  </si>
  <si>
    <t>Porto</t>
  </si>
  <si>
    <t xml:space="preserve">Kontofuehrungsprovision </t>
  </si>
  <si>
    <t>Kontofuehrungsprovision</t>
  </si>
  <si>
    <t xml:space="preserve">Kartenentgelt s Kreditkarte </t>
  </si>
  <si>
    <t>Kartenentgelt s Kreditkarte</t>
  </si>
  <si>
    <t xml:space="preserve">Kartenentgelt BankCard </t>
  </si>
  <si>
    <t>Kartenentgelt BankCard</t>
  </si>
  <si>
    <t xml:space="preserve">Buchungskostenbeitrag </t>
  </si>
  <si>
    <t>Buchungskostenbeitrag</t>
  </si>
  <si>
    <t xml:space="preserve">BAUHAUS 1140 0782  K2 29.03.um 19.25 </t>
  </si>
  <si>
    <t>BAUHAUS 1140 0782  K2 29.03.um 19.25</t>
  </si>
  <si>
    <t>201111303292ALB-192539223180</t>
  </si>
  <si>
    <t>120001303212A022594700074064</t>
  </si>
  <si>
    <t>120001303212A022594710057662</t>
  </si>
  <si>
    <t>BOB RECHNUNG      03/13  521199400777876 A1 Telekom Austria</t>
  </si>
  <si>
    <t>BOB RECHNUNG      03/13  521199400777876</t>
  </si>
  <si>
    <t>600001303282AEI-001680058746</t>
  </si>
  <si>
    <t>0103106825 / 200007434491   190810292027 A1 TELEKOM AUSTRIA AG</t>
  </si>
  <si>
    <t>0103106825 / 200007434491   190810292027</t>
  </si>
  <si>
    <t>A1 TELEKOM AUSTRIA AG, A1 FESTNETZ RECHNUNG RECHNUNGSNR. 0000295076270694 VOM 20.03.2013 FAELLIG 04.04.2013 BETRAG EUR 59,42</t>
  </si>
  <si>
    <t>600001304022AEI-001682037618</t>
  </si>
  <si>
    <t>IHR KT 4801012454/0021023583 WIENER LINIEN GMBH &amp; CO KG</t>
  </si>
  <si>
    <t>IHR KT 4801012454/0021023583</t>
  </si>
  <si>
    <t>NR.48010124540001 /010413 /BRUTTO inkl.10%USt 31,25</t>
  </si>
  <si>
    <t>Vorschreibung 04/13-05/13 in Höhe von EUR 48,15 (10% Ust 3,23) Scherer Wolfgang 3002, Wiener Straße 60/11/2/9 Tel. 0810 00 10 80 - www.gis.at</t>
  </si>
  <si>
    <t>31000130401D00278820106845</t>
  </si>
  <si>
    <t xml:space="preserve">s Kreditkartenrechnung per 04.04.2013 </t>
  </si>
  <si>
    <t>s Kreditkartenrechnung per 04.04.2013</t>
  </si>
  <si>
    <t>201111304042ALV-53237812733</t>
  </si>
  <si>
    <t>AT    25,90 Maestro POS 03.04.13 19.09K2 CYBERPORT STORE WIEN 1150 040</t>
  </si>
  <si>
    <t>AT    25,90 Maestro POS 03.04.13 19.09K2</t>
  </si>
  <si>
    <t>CYBERPORT STORE WIEN 1150 040</t>
  </si>
  <si>
    <t>201111304042ALB-090210562953</t>
  </si>
  <si>
    <t>201111304052AB3-DA1002014244</t>
  </si>
  <si>
    <t>201111304052AAB-025211606360</t>
  </si>
  <si>
    <t xml:space="preserve">BILLA DANKT  3338  K2 05.04.um 18.10 </t>
  </si>
  <si>
    <t>BILLA DANKT  3338  K2 05.04.um 18.10</t>
  </si>
  <si>
    <t>201111304052ALB-181113031057</t>
  </si>
  <si>
    <t>ZREF:292067 Die Furche GmbH&amp;CoKG</t>
  </si>
  <si>
    <t>Die Furche GmbH&amp;CoKG</t>
  </si>
  <si>
    <t>AT586000000001607464</t>
  </si>
  <si>
    <t>ZREF:292067</t>
  </si>
  <si>
    <t>201111304072AIG-175228561021</t>
  </si>
  <si>
    <t>ZREF:Spende 101/2013 Freiw. Feuerwehr Purkersdorf</t>
  </si>
  <si>
    <t>Freiw. Feuerwehr Purkersdorf</t>
  </si>
  <si>
    <t>AT163266700000226738</t>
  </si>
  <si>
    <t>Spende 101/2013</t>
  </si>
  <si>
    <t>ZREF:Spende 101/2013</t>
  </si>
  <si>
    <t>201111304072AIG-224920415707</t>
  </si>
  <si>
    <t>KNR 00272 0052 000 Zahlung per Bankeinzug ZEITRAUM 01.04.13 BIS 30.04 897,88 EUR + 96,29 EUR MWST</t>
  </si>
  <si>
    <t>KNR 00272 7748 000 Zahlung per Bankeinzug ZEITRAUM 01.04.13 BIS 30.04 13,43 EUR + 2,68 EUR MWST=2</t>
  </si>
  <si>
    <t>SALZBURGER NACHRICHTEN 5021 SALZBURG 01.04.13-30.04 ABO SALZBURGER NACHRICHTEN/ K 2200938 R 10 151707</t>
  </si>
  <si>
    <t>204041304082AEI-DLI0OF9MYOP6</t>
  </si>
  <si>
    <t>Strom Abrechnung       147503080731 WIEN ENERGIE GMBH</t>
  </si>
  <si>
    <t>Strom Abrechnung       147503080731</t>
  </si>
  <si>
    <t>NETTO 99.65  +UST 19.93 VERTRAGSKONTO 220001751938 VST 3002,WIENERSTRASSE60/11/9 WIEN ENERGIE GMBH, 1030.THOMAS-KLESTIL-PLATZ 14, REG.HG WIEN, FN 215854H, DVR 4003035, UID ATU55685501</t>
  </si>
  <si>
    <t>201001304032AEI-DHWVRF2DHFM5</t>
  </si>
  <si>
    <t xml:space="preserve">BILLA DANKT  1404  K2 11.04.um 18.27 </t>
  </si>
  <si>
    <t>BILLA DANKT  1404  K2 11.04.um 18.27</t>
  </si>
  <si>
    <t>201111304112ALB-182812665605</t>
  </si>
  <si>
    <t>110914 Ledl.net GmbH</t>
  </si>
  <si>
    <t>Ledl.net GmbH</t>
  </si>
  <si>
    <t>201111304132AIG-113037703131</t>
  </si>
  <si>
    <t>AT      290,00 ATM 13.04.13 16.28 K2 ATM S6EE0177 WIEN 4300 040</t>
  </si>
  <si>
    <t>AT      290,00 ATM 13.04.13 16.28 K2</t>
  </si>
  <si>
    <t>201111304152ALB-063735581904</t>
  </si>
  <si>
    <t xml:space="preserve">BILLA DANKT  1404P K2 12.04.UM 11.33 </t>
  </si>
  <si>
    <t>UM 11.33</t>
  </si>
  <si>
    <t>BILLA DANKT  1404P K2 12.04.UM 11.33</t>
  </si>
  <si>
    <t>760301304121P201304120558052</t>
  </si>
  <si>
    <t>RG 35236880 KD 856613 Pollin Electronic</t>
  </si>
  <si>
    <t>Pollin Electronic</t>
  </si>
  <si>
    <t>Scherer Wolfgang</t>
  </si>
  <si>
    <t>RG 35236880 KD 856613</t>
  </si>
  <si>
    <t>34000130415D00602910000040</t>
  </si>
  <si>
    <t>VS WW  03/04 2013                   13,00 INKL. 20% UST. VS RH  03/04 2013                  129,00 INKL. 20% UST. VS KW  03/04 2013                   31,00 INKL. 10% UST. KDN. 8300505200</t>
  </si>
  <si>
    <t>Liquid 20130413 Wolfgang Scherer</t>
  </si>
  <si>
    <t>Liquid 20130413</t>
  </si>
  <si>
    <t>201111304182AIP-204459532395</t>
  </si>
  <si>
    <t>Rechnung Nr. 0100-09456868-8 Blue Ocean Entertainment AG</t>
  </si>
  <si>
    <t>Blue Ocean Entertainment AG</t>
  </si>
  <si>
    <t>DE66664700350066156123</t>
  </si>
  <si>
    <t>DEUTDE6F664</t>
  </si>
  <si>
    <t>Rechnung Nr. 0100-09456868-8</t>
  </si>
  <si>
    <t>201111304192AIP-033413288466</t>
  </si>
  <si>
    <t xml:space="preserve">BILLA DANKT  1432  K2 20.04.um 14.09 </t>
  </si>
  <si>
    <t>BILLA DANKT  1432  K2 20.04.um 14.09</t>
  </si>
  <si>
    <t>201111304202ALB-141010619991</t>
  </si>
  <si>
    <t>Pearl Agency GmbH Pearl Agency GmbH</t>
  </si>
  <si>
    <t>Pearl Agency GmbH</t>
  </si>
  <si>
    <t>AT      390,00 ATM 20.04.13 13.44 K2 ATM S6EE0535 WIEN 1140 040</t>
  </si>
  <si>
    <t>AT      390,00 ATM 20.04.13 13.44 K2</t>
  </si>
  <si>
    <t>ATM S6EE0535 WIEN 1140 040</t>
  </si>
  <si>
    <t>201111304222ALB-064310469970</t>
  </si>
  <si>
    <t>Lastschrift paybox Handyzahlung</t>
  </si>
  <si>
    <t>paybox Handyzahlung</t>
  </si>
  <si>
    <t>DR000209899250 000087721361 Jahresbeitrag 20 22.04.2013 PAYBOX- ZAHLS MIT DEM HANDY</t>
  </si>
  <si>
    <t xml:space="preserve">ENI 8103     8103  K2 24.04.um 21.30 </t>
  </si>
  <si>
    <t>ENI 8103     8103  K2 24.04.um 21.30</t>
  </si>
  <si>
    <t>201111304242ALB-213323468513</t>
  </si>
  <si>
    <t xml:space="preserve">BILLA DANKT  1432  K2 27.04.um 13.37 </t>
  </si>
  <si>
    <t>BILLA DANKT  1432  K2 27.04.um 13.37</t>
  </si>
  <si>
    <t>201111304272ALB-133804925918</t>
  </si>
  <si>
    <t xml:space="preserve">THERME       0002  K2 27.04.um 18.57 </t>
  </si>
  <si>
    <t>THERME       0002  K2 27.04.um 18.57</t>
  </si>
  <si>
    <t>201111304272ALB-185751509407</t>
  </si>
  <si>
    <t>GEHALT 5/13 IT-SERVICES DER SV GMBH</t>
  </si>
  <si>
    <t>GEHALT 5/13</t>
  </si>
  <si>
    <t xml:space="preserve">SB-Auszahlung      K2 S30154 30.04/19:46 </t>
  </si>
  <si>
    <t>SB-Auszahlung      K2 S30154 30.04/19:46</t>
  </si>
  <si>
    <t>201111304302ALH-30154T465501</t>
  </si>
  <si>
    <t>ZREF:932970206433 Landespolizeidirektion Wien</t>
  </si>
  <si>
    <t>AT806000000005240009</t>
  </si>
  <si>
    <t>ZREF:932970206433</t>
  </si>
  <si>
    <t>201111305012AIG-113216127289</t>
  </si>
  <si>
    <t>ZREF:932970195302 Landespolizeidirektion WIen</t>
  </si>
  <si>
    <t>Landespolizeidirektion WIen</t>
  </si>
  <si>
    <t>ZREF:932970195302</t>
  </si>
  <si>
    <t>201111305012AIG-113216319613</t>
  </si>
  <si>
    <t>ZREF:130010295592 Wirtschaftskammer NIederösterreich</t>
  </si>
  <si>
    <t>Wirtschaftskammer NIederösterreich</t>
  </si>
  <si>
    <t>AT575310001155008551</t>
  </si>
  <si>
    <t>ZREF:130010295592</t>
  </si>
  <si>
    <t>201111305012AIG-113216490145</t>
  </si>
  <si>
    <t>120001304222E621418540070733</t>
  </si>
  <si>
    <t>120001304222E621418550002876</t>
  </si>
  <si>
    <t>120001304222E621418550057454</t>
  </si>
  <si>
    <t>SEPA-Gutschrift GENERALI VERSICHERUNG AG</t>
  </si>
  <si>
    <t>GENERALI VERSICHERUNG AG</t>
  </si>
  <si>
    <t>AT211200010213019700</t>
  </si>
  <si>
    <t>BKAUATWWXXX</t>
  </si>
  <si>
    <t>131-1795-4961 BES: Besitz / 3002,Wi</t>
  </si>
  <si>
    <t>SEPA-Gutschrift</t>
  </si>
  <si>
    <t>131-1795-4961 BES: Besitz / 3002,Wi ener Straße 60/11/9</t>
  </si>
  <si>
    <t>12000130502C0000752PIN003829</t>
  </si>
  <si>
    <t>0103106825 / 200007434491   090605882749 A1 TELEKOM AUSTRIA AG</t>
  </si>
  <si>
    <t>0103106825 / 200007434491   090605882749</t>
  </si>
  <si>
    <t>A1 TELEKOM AUSTRIA AG, A1 FESTNETZ RECHNUNG RECHNUNGSNR. 0000295077833374 VOM 19.04.2013 FAELLIG 03.05.2013 BETRAG EUR 58,81</t>
  </si>
  <si>
    <t>600001304302AEI-001690899613</t>
  </si>
  <si>
    <t xml:space="preserve">BILLA DANKT  1404  K2 03.05.um 18.23 </t>
  </si>
  <si>
    <t>BILLA DANKT  1404  K2 03.05.um 18.23</t>
  </si>
  <si>
    <t>201111305032ALB-182339710172</t>
  </si>
  <si>
    <t>BOB RECHNUNG      04/13  521199400374869 A1 Telekom Austria</t>
  </si>
  <si>
    <t>BOB RECHNUNG      04/13  521199400374869</t>
  </si>
  <si>
    <t>600001305022AEI-001692373243</t>
  </si>
  <si>
    <t>201111305062AB3-DA1002015495</t>
  </si>
  <si>
    <t>201111305062AAB-024851863244</t>
  </si>
  <si>
    <t>IHR KT 4801012454/0021239565 WIENER LINIEN GMBH &amp; CO KG</t>
  </si>
  <si>
    <t>IHR KT 4801012454/0021239565</t>
  </si>
  <si>
    <t>NR.48010124540001 /010513 /BRUTTO inkl.10%USt 31,25</t>
  </si>
  <si>
    <t xml:space="preserve">s Kreditkartenrechnung per 06.05.2013 </t>
  </si>
  <si>
    <t>s Kreditkartenrechnung per 06.05.2013</t>
  </si>
  <si>
    <t>201111305062ALV-53214817052</t>
  </si>
  <si>
    <t>AT   151,20 Maestro POS 04.05.13 14.11K2 Steinvisionen Wien 1140 040</t>
  </si>
  <si>
    <t>AT   151,20 Maestro POS 04.05.13 14.11K2</t>
  </si>
  <si>
    <t>Steinvisionen Wien 1140 040</t>
  </si>
  <si>
    <t>201111305062ALB-090000754368</t>
  </si>
  <si>
    <t>Zahlbeleg Nr. 400200000549 ONLINE POST AUSTRIA GMBH</t>
  </si>
  <si>
    <t>ONLINE POST AUSTRIA GMBH</t>
  </si>
  <si>
    <t>Zahlbeleg Nr. 400200000549</t>
  </si>
  <si>
    <t>ONLINE POST AUSTRIA SAGT DANKE RECHN.NR. 3000005025</t>
  </si>
  <si>
    <t>600001305062AEI-001693783557</t>
  </si>
  <si>
    <t>KNR 00272 7748 000 Zahlung per Bankeinzug ZEITRAUM 01.05.13 BIS 31.05 13,43 EUR + 2,68 EUR MWST=2</t>
  </si>
  <si>
    <t>KNR 00272 0052 000 Zahlung per Bankeinzug ZEITRAUM 01.05.13 BIS 31.05 897,88 EUR + 96,29 EUR MWST</t>
  </si>
  <si>
    <t>SALZBURGER NACHRICHTEN 5021 SALZBURG 01.05.13-31.05 ABO SALZBURGER NACHRICHTEN/ K 2200938 R 10 176394</t>
  </si>
  <si>
    <t>204041305072AEI-R3RIPG94GC1H</t>
  </si>
  <si>
    <t xml:space="preserve">BILLA DANKT  1432  K2 08.05.um 12.45 </t>
  </si>
  <si>
    <t>BILLA DANKT  1432  K2 08.05.um 12.45</t>
  </si>
  <si>
    <t>201111305082ALB-124529787519</t>
  </si>
  <si>
    <t>AT    56,96 Maestro POS 08.05.13 12.02K2 SPIELWAREN HEINZ WIEN 1140 040</t>
  </si>
  <si>
    <t>AT    56,96 Maestro POS 08.05.13 12.02K2</t>
  </si>
  <si>
    <t>201111305092ALB-084732239152</t>
  </si>
  <si>
    <t>Strom Teilbetrag       141003288588 WIEN ENERGIE GMBH</t>
  </si>
  <si>
    <t>Strom Teilbetrag       141003288588</t>
  </si>
  <si>
    <t>NETTO 66.00  +UST 13.20 VERTRAGSKONTO 220001751938 VST 3002,WIENERSTRASSE60/11/9 WIEN ENERGIE GMBH, 1030.THOMAS-KLESTIL-PLATZ 14, REG.HG WIEN, FN 215854H, DVR 4003035, UID ATU55685501</t>
  </si>
  <si>
    <t>201001305022AEI-QZ65OFZRW41S</t>
  </si>
  <si>
    <t>KD 856613, RG 35290139 Pollin Electronic</t>
  </si>
  <si>
    <t>KD 856613, RG 35290139</t>
  </si>
  <si>
    <t>34000130508D00169900000073</t>
  </si>
  <si>
    <t>AT    55,00 Maestro POS 08.05.13 12.31K2 ERNSTINGS FAMILY FIL. WIEN 1140 040</t>
  </si>
  <si>
    <t>AT    55,00 Maestro POS 08.05.13 12.31K2</t>
  </si>
  <si>
    <t>ERNSTINGS FAMILY FIL. WIEN 1140 040</t>
  </si>
  <si>
    <t>201111305102ALB-075652518315</t>
  </si>
  <si>
    <t xml:space="preserve">DM-FIL. 0124 0124P K2 08.05.UM 12.17 </t>
  </si>
  <si>
    <t>UM 12.17</t>
  </si>
  <si>
    <t>DM-FIL. 0124 0124P K2 08.05.UM 12.17</t>
  </si>
  <si>
    <t>760301305081P201305080648670</t>
  </si>
  <si>
    <t>Liquid 20130511 Wolfgang Scherer</t>
  </si>
  <si>
    <t>Liquid 20130511</t>
  </si>
  <si>
    <t>201111305112AIG-133957367394</t>
  </si>
  <si>
    <t>Rech. 7324841, KNr 0177101 Elektor Verag GmbH</t>
  </si>
  <si>
    <t>Elektor Verag GmbH</t>
  </si>
  <si>
    <t>Rech. 7324841, KNr 0177101</t>
  </si>
  <si>
    <t>201111305112AIG-133957573349</t>
  </si>
  <si>
    <t xml:space="preserve">RADL         0001  K2 11.05.um 14.15 </t>
  </si>
  <si>
    <t>RADL         0001  K2 11.05.um 14.15</t>
  </si>
  <si>
    <t>201111305112ALB-141522641516</t>
  </si>
  <si>
    <t>AT    60,20 Maestro POS 10.05.13 17.45K2 Steinvisionen Wien 1020 040</t>
  </si>
  <si>
    <t>AT    60,20 Maestro POS 10.05.13 17.45K2</t>
  </si>
  <si>
    <t>Steinvisionen Wien 1020 040</t>
  </si>
  <si>
    <t>201111305112ALB-141559123523</t>
  </si>
  <si>
    <t xml:space="preserve">BILLA DANKT  1404  K2 11.05.um 14.32 </t>
  </si>
  <si>
    <t>BILLA DANKT  1404  K2 11.05.um 14.32</t>
  </si>
  <si>
    <t>201111305112ALB-143313499546</t>
  </si>
  <si>
    <t xml:space="preserve">BANKOMAT  00043831 K2 13.05.um 19.00 </t>
  </si>
  <si>
    <t>BANKOMAT  00043831 K2 13.05.um 19.00</t>
  </si>
  <si>
    <t>201111305132ALB-190058307871</t>
  </si>
  <si>
    <t xml:space="preserve">ENI 8103     8103  K2 14.05.um 18.09 </t>
  </si>
  <si>
    <t>ENI 8103     8103  K2 14.05.um 18.09</t>
  </si>
  <si>
    <t>201111305142ALB-181220405327</t>
  </si>
  <si>
    <t>RG 35293641 KD 856613 Pollin Electronic</t>
  </si>
  <si>
    <t>RG 35293641 KD 856613</t>
  </si>
  <si>
    <t>34000130514D00642780000074</t>
  </si>
  <si>
    <t>ZREF:000120998430 Generali Versicherung AG</t>
  </si>
  <si>
    <t>Generali Versicherung AG</t>
  </si>
  <si>
    <t>AT311515000501087126</t>
  </si>
  <si>
    <t>ZREF:000120998430</t>
  </si>
  <si>
    <t>201111305152AIG-204519045212</t>
  </si>
  <si>
    <t>OEBB IHR KT 0380028814/1300458218 CC OEBB</t>
  </si>
  <si>
    <t>CC OEBB</t>
  </si>
  <si>
    <t>OEBB IHR KT 0380028814/1300458218</t>
  </si>
  <si>
    <t>VORTEILScard 28.03.2013 Verlaengerung 0380028814 / 1300458218 12000 / 00496072141</t>
  </si>
  <si>
    <t>120001305152D622733280002166</t>
  </si>
  <si>
    <t xml:space="preserve">AUTOMAT   00027843 K2 16.05.um 09.25 </t>
  </si>
  <si>
    <t>AUTOMAT   00027843 K2 16.05.um 09.25</t>
  </si>
  <si>
    <t>201111305162ALB-092625894608</t>
  </si>
  <si>
    <t xml:space="preserve">BILLA DANKT  1404P K2 17.05.UM 18.39 </t>
  </si>
  <si>
    <t>UM 18.39</t>
  </si>
  <si>
    <t>BILLA DANKT  1404P K2 17.05.UM 18.39</t>
  </si>
  <si>
    <t>760301305171P201305171812979</t>
  </si>
  <si>
    <t xml:space="preserve">BANKOMAT  00043831 K2 23.05.um 08.00 </t>
  </si>
  <si>
    <t>BANKOMAT  00043831 K2 23.05.um 08.00</t>
  </si>
  <si>
    <t>201111305232ALB-080126739047</t>
  </si>
  <si>
    <t xml:space="preserve">AT    57,64 MAESTRO POS 25.05.13 13.05K2 </t>
  </si>
  <si>
    <t>5.13 13.05K2</t>
  </si>
  <si>
    <t>AT    57,64 MAESTRO POS 25.05.13 13.05K2</t>
  </si>
  <si>
    <t>MUELLER 5657 WIEN 1140</t>
  </si>
  <si>
    <t>760301305271G013052700666587</t>
  </si>
  <si>
    <t>GEHAELTER 6/13 IT-SERVICES DER SV GMBH</t>
  </si>
  <si>
    <t>GEHAELTER 6/13</t>
  </si>
  <si>
    <t xml:space="preserve">UNI WIENSTLW 1212  K2 29.05.um 10.08 </t>
  </si>
  <si>
    <t>UNI WIENSTLW 1212  K2 29.05.um 10.08</t>
  </si>
  <si>
    <t>201111305292ALB-100917758595</t>
  </si>
  <si>
    <t>KV 14416 Lancia Musa FN 8349 Toyota Frey Retail GmbH</t>
  </si>
  <si>
    <t>Toyota Frey Retail GmbH</t>
  </si>
  <si>
    <t>KV 14416 Lancia Musa FN 8349</t>
  </si>
  <si>
    <t>201111306012AIG-105755960397</t>
  </si>
  <si>
    <t>ZREF:932970250771 Landespolizeidirektion WIen</t>
  </si>
  <si>
    <t>ZREF:932970250771</t>
  </si>
  <si>
    <t>201111306012AIG-105756139353</t>
  </si>
  <si>
    <t xml:space="preserve">SB-Auszahlung      K2 S30220 02.06/16:16 </t>
  </si>
  <si>
    <t>SB-Auszahlung      K2 S30220 02.06/16:16</t>
  </si>
  <si>
    <t>201111306022ALH-30220Q160701</t>
  </si>
  <si>
    <t>BOB RECHNUNG      05/13  521199400981874 A1 Telekom Austria</t>
  </si>
  <si>
    <t>BOB RECHNUNG      05/13  521199400981874</t>
  </si>
  <si>
    <t>600001305312AEI-001701372134</t>
  </si>
  <si>
    <t>120001305212B922571350070733</t>
  </si>
  <si>
    <t>120001305212B922571360057351</t>
  </si>
  <si>
    <t xml:space="preserve">s Kreditkartenrechnung per 04.06.2013 </t>
  </si>
  <si>
    <t>s Kreditkartenrechnung per 04.06.2013</t>
  </si>
  <si>
    <t>201111306042ALV-53234073555</t>
  </si>
  <si>
    <t xml:space="preserve">BANKOMAT  00043921 K2 04.06.um 12.17 </t>
  </si>
  <si>
    <t>BANKOMAT  00043921 K2 04.06.um 12.17</t>
  </si>
  <si>
    <t>201111306042ALB-121816536257</t>
  </si>
  <si>
    <t>0103106825 / 200007434491   190110175609 A1 TELEKOM AUSTRIA AG</t>
  </si>
  <si>
    <t>0103106825 / 200007434491   190110175609</t>
  </si>
  <si>
    <t>A1 TELEKOM AUSTRIA AG, A1 FESTNETZ RECHNUNG RECHNUNGSNR. 0000295079322462 VOM 22.05.2013 FAELLIG 05.06.2013 BETRAG EUR 59,91</t>
  </si>
  <si>
    <t>600001306032AEI-001703110106</t>
  </si>
  <si>
    <t>201111306052AB3-DA1002014050</t>
  </si>
  <si>
    <t>Vorschreibung 06/13-07/13 in Höhe von EUR 48,15 (10% Ust 3,23) Scherer Wolfgang 3002, Wiener Straße 60/11/2/9 Tel. 0810 00 10 80 - www.gis.at</t>
  </si>
  <si>
    <t>31000130603D00024280090326</t>
  </si>
  <si>
    <t>IHR KT 4801012454/0021755717 WIENER LINIEN GMBH &amp; CO KG</t>
  </si>
  <si>
    <t>IHR KT 4801012454/0021755717</t>
  </si>
  <si>
    <t>NR.48010124540001 /010613 /BRUTTO inkl.10%USt 31,25</t>
  </si>
  <si>
    <t>201111306052AAB-030400231893</t>
  </si>
  <si>
    <t>KNR 00272 7748 000 Zahlung per Bankeinzug ZEITRAUM 01.06.13 BIS 30.06 13,43 EUR + 2,68 EUR MWST=2</t>
  </si>
  <si>
    <t>KNR 00272 0052 000 Zahlung per Bankeinzug ZEITRAUM 01.06.13 BIS 30.06 897,88 EUR + 96,29 EUR MWST</t>
  </si>
  <si>
    <t>Spende Juni 2013.Danke.584984 AERZTE OHNE GRENZEN</t>
  </si>
  <si>
    <t>AERZTE OHNE GRENZEN</t>
  </si>
  <si>
    <t>Spende Juni 2013.Danke.584984</t>
  </si>
  <si>
    <t>32000130605D00726610028899</t>
  </si>
  <si>
    <t>SALZBURGER NACHRICHTEN 5021 SALZBURG 01.06.13-30.06 ABO SALZBURGER NACHRICHTEN/ K 2200938 R 10 204678</t>
  </si>
  <si>
    <t>204041306062AEI-UN3A0HHHAJSM</t>
  </si>
  <si>
    <t xml:space="preserve">BILLA DANKT  1404  K2 07.06.um 18.30 </t>
  </si>
  <si>
    <t>BILLA DANKT  1404  K2 07.06.um 18.30</t>
  </si>
  <si>
    <t>201111306072ALB-183036678974</t>
  </si>
  <si>
    <t xml:space="preserve">ENI 8103     8103  K2 07.06.um 18.57 </t>
  </si>
  <si>
    <t>ENI 8103     8103  K2 07.06.um 18.57</t>
  </si>
  <si>
    <t>201111306072ALB-185928047477</t>
  </si>
  <si>
    <t>AT   205,05 Maestro POS 07.06.13 09.38K2 GENERALI VERSICHERUNG PURKERSDORF 3002 040</t>
  </si>
  <si>
    <t>AT   205,05 Maestro POS 07.06.13 09.38K2</t>
  </si>
  <si>
    <t>GENERALI VERSICHERUNG PURKERSDORF 3002 040</t>
  </si>
  <si>
    <t>201111306082ALB-132519837364</t>
  </si>
  <si>
    <t>Strom Teilbetrag       146754238562 WIEN ENERGIE GMBH</t>
  </si>
  <si>
    <t>Strom Teilbetrag       146754238562</t>
  </si>
  <si>
    <t>201001306032AEI-UN3A0HHH66S4</t>
  </si>
  <si>
    <t xml:space="preserve">BILLA DANKT  1432P K2 08.06.UM 15.11 </t>
  </si>
  <si>
    <t>UM 15.11</t>
  </si>
  <si>
    <t>BILLA DANKT  1432P K2 08.06.UM 15.11</t>
  </si>
  <si>
    <t>760301306081P201306081440634</t>
  </si>
  <si>
    <t xml:space="preserve">ENI 8103     8103  K2 12.06.um 19.36 </t>
  </si>
  <si>
    <t>ENI 8103     8103  K2 12.06.um 19.36</t>
  </si>
  <si>
    <t>201111306122ALB-193908521279</t>
  </si>
  <si>
    <t>Zahlbeleg Nr. 400100000188 ONLINE POST AUSTRIA GMBH</t>
  </si>
  <si>
    <t>Zahlbeleg Nr. 400100000188</t>
  </si>
  <si>
    <t>ONLINE POST AUSTRIA SAGT DANKE RECHN.NR. 3000005224</t>
  </si>
  <si>
    <t>600001306132AEI-001705527599</t>
  </si>
  <si>
    <t xml:space="preserve">HOFER DANKT  0714  K2 15.06.um 12.28 </t>
  </si>
  <si>
    <t>HOFER DANKT  0714  K2 15.06.um 12.28</t>
  </si>
  <si>
    <t>201111306152ALB-122821413840</t>
  </si>
  <si>
    <t xml:space="preserve">BAUHAUS 1140 0782  K2 15.06.um 18.06 </t>
  </si>
  <si>
    <t>BAUHAUS 1140 0782  K2 15.06.um 18.06</t>
  </si>
  <si>
    <t>201111306152ALB-180639471252</t>
  </si>
  <si>
    <t xml:space="preserve">HOFER DANKT  0714P K2 15.06.UM 12.26 </t>
  </si>
  <si>
    <t>UM 12.26</t>
  </si>
  <si>
    <t>HOFER DANKT  0714P K2 15.06.UM 12.26</t>
  </si>
  <si>
    <t>760301306151P201306150835142</t>
  </si>
  <si>
    <t xml:space="preserve">BILLA DANKT  1404P K2 14.06.UM 18.51 </t>
  </si>
  <si>
    <t>UM 18.51</t>
  </si>
  <si>
    <t>BILLA DANKT  1404P K2 14.06.UM 18.51</t>
  </si>
  <si>
    <t>760301306141P201306142179890</t>
  </si>
  <si>
    <t>VS WW  05/06 2013                   89,00 INKL. 20% UST. VS RH  05/06 2013                  315,00 INKL. 20% UST. VS KW  05/06 2013                   31,00 INKL. 10% UST. KDN. 8300505200</t>
  </si>
  <si>
    <t>JAHRESABRECHNUNG 2012           521,99 KDN. 8300505200</t>
  </si>
  <si>
    <t xml:space="preserve">BANKOMAT  00043921 K2 20.06.um 22.08 </t>
  </si>
  <si>
    <t>BANKOMAT  00043921 K2 20.06.um 22.08</t>
  </si>
  <si>
    <t>201111306202ALB-220825115946</t>
  </si>
  <si>
    <t>HDI/PRAEMIENEINZUG, POL.NR  056556200013 HDI Versicherung AG</t>
  </si>
  <si>
    <t>HDI Versicherung AG</t>
  </si>
  <si>
    <t>HDI/PRAEMIENEINZUG, POL.NR  056556200013</t>
  </si>
  <si>
    <t xml:space="preserve">BILLA DANKT  3962  K2 22.06.um 17.13 </t>
  </si>
  <si>
    <t>BILLA DANKT  3962  K2 22.06.um 17.13</t>
  </si>
  <si>
    <t>201111306222ALB-171346737741</t>
  </si>
  <si>
    <t xml:space="preserve">BLASCHKE     0004  K2 22.06.um 17.40 </t>
  </si>
  <si>
    <t>BLASCHKE     0004  K2 22.06.um 17.40</t>
  </si>
  <si>
    <t>201111306222ALB-174102702713</t>
  </si>
  <si>
    <t xml:space="preserve">ENI 8103     8103  K2 23.06.um 13.29 </t>
  </si>
  <si>
    <t>ENI 8103     8103  K2 23.06.um 13.29</t>
  </si>
  <si>
    <t>201111306232ALB-133121934127</t>
  </si>
  <si>
    <t>AT    20,45 Maestro POS 22.06.13 17.48K2 Nanu Nana Wien 1140 040</t>
  </si>
  <si>
    <t>AT    20,45 Maestro POS 22.06.13 17.48K2</t>
  </si>
  <si>
    <t>Nanu Nana Wien 1140 040</t>
  </si>
  <si>
    <t>201111306242ALB-084909621983</t>
  </si>
  <si>
    <t xml:space="preserve">SATURN DANKT 0115P K2 22.06.UM 17.56 </t>
  </si>
  <si>
    <t>UM 17.56</t>
  </si>
  <si>
    <t>SATURN DANKT 0115P K2 22.06.UM 17.56</t>
  </si>
  <si>
    <t>760301306221P201306221935033</t>
  </si>
  <si>
    <t xml:space="preserve">AT     3,00 DEBIT   POS 18.06.13 00.00K2 </t>
  </si>
  <si>
    <t>6.13 00.00K2</t>
  </si>
  <si>
    <t>AT     3,00 DEBIT   POS 18.06.13 00.00K2</t>
  </si>
  <si>
    <t>PARKEN B: 18.06.13 22: P+R HUtteldor 1030</t>
  </si>
  <si>
    <t>760301306251G013062500228940</t>
  </si>
  <si>
    <t>Polizze 01628689            162868900001 HDI Versicherung AG</t>
  </si>
  <si>
    <t>Polizze 01628689            162868900001</t>
  </si>
  <si>
    <t>201111306262AIG-161658191382</t>
  </si>
  <si>
    <t>GEHAELTER 7/13 IT-SERVICES DER SV GMBH</t>
  </si>
  <si>
    <t>GEHAELTER 7/13</t>
  </si>
  <si>
    <t xml:space="preserve">BANKOMAT  00047461 K2 28.06.um 10.43 </t>
  </si>
  <si>
    <t>BANKOMAT  00047461 K2 28.06.um 10.43</t>
  </si>
  <si>
    <t>201111306282ALB-104424648825</t>
  </si>
  <si>
    <t xml:space="preserve">LIBRO 1140   1487  K2 28.06.um 11.14 </t>
  </si>
  <si>
    <t>LIBRO 1140   1487  K2 28.06.um 11.14</t>
  </si>
  <si>
    <t>201111306282ALB-111436450849</t>
  </si>
  <si>
    <t>*** Abschlussbuchung per 30.06.2013 **** Reklamationen bitte binnen 2 Monaten</t>
  </si>
  <si>
    <t>*** Abschlussbuchung per 30.06.2013 ****</t>
  </si>
  <si>
    <t>201111306302AB1-P00033836760</t>
  </si>
  <si>
    <t xml:space="preserve">AUTOMAT   00052575 K2 29.06.um 10.23 </t>
  </si>
  <si>
    <t>AUTOMAT   00052575 K2 29.06.um 10.23</t>
  </si>
  <si>
    <t>201111306292ALB-102346264998</t>
  </si>
  <si>
    <t>RG 35390428 KD 856613 Pollin Electronic</t>
  </si>
  <si>
    <t>RG 35390428 KD 856613</t>
  </si>
  <si>
    <t>34000130628D01365890000032</t>
  </si>
  <si>
    <t xml:space="preserve">BILLA DANKT  1404P K2 28.06.UM 19.15 </t>
  </si>
  <si>
    <t>UM 19.15</t>
  </si>
  <si>
    <t>BILLA DANKT  1404P K2 28.06.UM 19.15</t>
  </si>
  <si>
    <t>760301306281P201306282227017</t>
  </si>
  <si>
    <t>120001306212C522590870077575</t>
  </si>
  <si>
    <t>120001306212C522590880056782</t>
  </si>
  <si>
    <t xml:space="preserve">MCDONALDS209 0209  K2 01.07.um 20.17 </t>
  </si>
  <si>
    <t>MCDONALDS209 0209  K2 01.07.um 20.17</t>
  </si>
  <si>
    <t>201111307012ALB-201800491001</t>
  </si>
  <si>
    <t>BOB RECHNUNG      06/13  521199400459012 A1 Telekom Austria</t>
  </si>
  <si>
    <t>BOB RECHNUNG      06/13  521199400459012</t>
  </si>
  <si>
    <t>600001306282AEI-001712016343</t>
  </si>
  <si>
    <t xml:space="preserve">BANKOMAT  00043921 K2 02.07.um 12.18 </t>
  </si>
  <si>
    <t>BANKOMAT  00043921 K2 02.07.um 12.18</t>
  </si>
  <si>
    <t>201111307022ALB-121826870211</t>
  </si>
  <si>
    <t>IHR KT 4801012454/0022098170 WIENER LINIEN GMBH &amp; CO KG</t>
  </si>
  <si>
    <t>IHR KT 4801012454/0022098170</t>
  </si>
  <si>
    <t>NR.48010124540001 /300613 /BRUTTO inkl.10%USt 31,25</t>
  </si>
  <si>
    <t>120001307022B422415330041510</t>
  </si>
  <si>
    <t>0103106825 / 200007434491   090406066216 A1 TELEKOM AUSTRIA AG</t>
  </si>
  <si>
    <t>0103106825 / 200007434491   090406066216</t>
  </si>
  <si>
    <t>A1 TELEKOM AUSTRIA AG, A1 FESTNETZ RECHNUNG RECHNUNGSNR. 0000295080876161 VOM 20.06.2013 FAELLIG 04.07.2013 BETRAG EUR 73,45</t>
  </si>
  <si>
    <t>600001307022AEI-001713815690</t>
  </si>
  <si>
    <t>520750522/9525862950/3020867 CONRAD ELECTRONIC GMBH &amp; CO KG</t>
  </si>
  <si>
    <t>520750522/9525862950/3020867</t>
  </si>
  <si>
    <t>NR.9525862950 /28.05.13/NETTOBTR. 102,65</t>
  </si>
  <si>
    <t>01654415/01.07.13*EG:031837 12210318370 AUTOBANK AKTIENGESELLSCHAFT</t>
  </si>
  <si>
    <t>AUTOBANK AKTIENGESELLSCHAFT</t>
  </si>
  <si>
    <t>01654415/01.07.13*EG:031837 12210318370</t>
  </si>
  <si>
    <t>INTNR: 12210318370 RATE PER: 01.07.2013 Kreditrate per 01.07.2013 WERT EUR:           162,04</t>
  </si>
  <si>
    <t>19675130703-0104975739</t>
  </si>
  <si>
    <t>01654414/30.06.13*EG:031837 12210318370 AUTOBANK AKTIENGESELLSCHAFT</t>
  </si>
  <si>
    <t>01654414/30.06.13*EG:031837 12210318370</t>
  </si>
  <si>
    <t>INTNR: 12210318370 RATE PER: 30.06.2013 Kontofuehrungsprovision WERT EUR:             6,00</t>
  </si>
  <si>
    <t>19675130703-0104975738</t>
  </si>
  <si>
    <t>201111307052AB3-DA1002014023</t>
  </si>
  <si>
    <t>201111307052AAB-025633378537</t>
  </si>
  <si>
    <t xml:space="preserve">s Kreditkartenrechnung per 05.07.2013 </t>
  </si>
  <si>
    <t>s Kreditkartenrechnung per 05.07.2013</t>
  </si>
  <si>
    <t>201111307052ALV-53337194116</t>
  </si>
  <si>
    <t xml:space="preserve">BILLA DANKT  3507  K2 06.07.um 16.09 </t>
  </si>
  <si>
    <t>BILLA DANKT  3507  K2 06.07.um 16.09</t>
  </si>
  <si>
    <t>201111307062ALB-160936060305</t>
  </si>
  <si>
    <t xml:space="preserve">LIDL DANKT   0358  K2 06.07.um 16.47 </t>
  </si>
  <si>
    <t>LIDL DANKT   0358  K2 06.07.um 16.47</t>
  </si>
  <si>
    <t>201111307062ALB-164732604920</t>
  </si>
  <si>
    <t>KNR 00272 0052 000 Zahlung per Bankeinzug ZEITRAUM 01.07.13 BIS 31.07 897,88 EUR + 96,29 EUR MWST</t>
  </si>
  <si>
    <t>KNR 00272 7748 000 Zahlung per Bankeinzug ZEITRAUM 01.07.13 BIS 31.07 13,52 EUR + 2,70 EUR MWST=2</t>
  </si>
  <si>
    <t>SCHERER-HORNER HANNA</t>
  </si>
  <si>
    <t>SALZBURGER NACHRICHTEN 5021 SALZBURG 01.07.13-31.07 ABO SALZBURGER NACHRICHTEN/ K 2200938 R 10 232926</t>
  </si>
  <si>
    <t>204041307082AEI-FFYMLISLGY0B</t>
  </si>
  <si>
    <t>Zahlbeleg Nr. SIMU ONLINE POST AUSTRIA GMBH</t>
  </si>
  <si>
    <t>Zahlbeleg Nr. SIMU</t>
  </si>
  <si>
    <t>ONLINE POST AUSTRIA SAGT DANKE RECHN.NR. 3000005455</t>
  </si>
  <si>
    <t>600001307042AEI-001715065525</t>
  </si>
  <si>
    <t xml:space="preserve">AUTOMAT   00028343 K2 09.07.um 18.41 </t>
  </si>
  <si>
    <t>AUTOMAT   00028343 K2 09.07.um 18.41</t>
  </si>
  <si>
    <t>201111307092ALB-184213845504</t>
  </si>
  <si>
    <t>Strom Teilbetrag       144002834545 WIEN ENERGIE GMBH</t>
  </si>
  <si>
    <t>Strom Teilbetrag       144002834545</t>
  </si>
  <si>
    <t>201001307022AEI-0WRP7ILQ2ZDS</t>
  </si>
  <si>
    <t xml:space="preserve">ENI 4044     4044  K2 13.07.um 14.29 </t>
  </si>
  <si>
    <t>ENI 4044     4044  K2 13.07.um 14.29</t>
  </si>
  <si>
    <t>201111307132ALB-143014766869</t>
  </si>
  <si>
    <t xml:space="preserve">BUTLERS      0004  K2 13.07.um 15.49 </t>
  </si>
  <si>
    <t>BUTLERS      0004  K2 13.07.um 15.49</t>
  </si>
  <si>
    <t>201111307132ALB-155005281050</t>
  </si>
  <si>
    <t xml:space="preserve">BILLA DANKT  7780  K2 14.07.um 16.22 </t>
  </si>
  <si>
    <t>BILLA DANKT  7780  K2 14.07.um 16.22</t>
  </si>
  <si>
    <t>201111307142ALB-162302208333</t>
  </si>
  <si>
    <t xml:space="preserve">SPAR DANKT   0001  K2 15.07.um 12.02 </t>
  </si>
  <si>
    <t>SPAR DANKT   0001  K2 15.07.um 12.02</t>
  </si>
  <si>
    <t>201111307152ALB-120226139397</t>
  </si>
  <si>
    <t xml:space="preserve">NKD 9545     3406  K2 16.07.um 11.04 </t>
  </si>
  <si>
    <t>NKD 9545     3406  K2 16.07.um 11.04</t>
  </si>
  <si>
    <t>201111307162ALB-110440649040</t>
  </si>
  <si>
    <t xml:space="preserve">AUTOMAT   03511164 K2 16.07.um 16.13 </t>
  </si>
  <si>
    <t>AUTOMAT   03511164 K2 16.07.um 16.13</t>
  </si>
  <si>
    <t>201111307162ALB-161422177839</t>
  </si>
  <si>
    <t xml:space="preserve">PENNY DANKT  7593P K2 16.07.UM 11.19 </t>
  </si>
  <si>
    <t>UM 11.19</t>
  </si>
  <si>
    <t>PENNY DANKT  7593P K2 16.07.UM 11.19</t>
  </si>
  <si>
    <t>760301307161P201307160575313</t>
  </si>
  <si>
    <t xml:space="preserve">AUTOMAT   03511164 K2 18.07.um 19.46 </t>
  </si>
  <si>
    <t>AUTOMAT   03511164 K2 18.07.um 19.46</t>
  </si>
  <si>
    <t>201111307182ALB-194647333425</t>
  </si>
  <si>
    <t>AT   310,00 Maestro POS 18.07.13 11.41K2 JUWELIER ZIESER RADENTHEIN 9545 040</t>
  </si>
  <si>
    <t>AT   310,00 Maestro POS 18.07.13 11.41K2</t>
  </si>
  <si>
    <t>JUWELIER ZIESER RADENTHEIN 9545 040</t>
  </si>
  <si>
    <t>201111307192ALB-080338309234</t>
  </si>
  <si>
    <t>AT    30,14 Maestro POS 18.07.13 11.56K2 SPAR DANKT 6155 RADENTHEIN 9545 040</t>
  </si>
  <si>
    <t>AT    30,14 Maestro POS 18.07.13 11.56K2</t>
  </si>
  <si>
    <t>SPAR DANKT 6155 RADENTHEIN 9545 040</t>
  </si>
  <si>
    <t>201111307192ALB-084533976933</t>
  </si>
  <si>
    <t>AT    71,14 Maestro POS 19.07.13 12.50K2 Tankautomat Radenthein Radenthein 9545 040</t>
  </si>
  <si>
    <t>AT    71,14 Maestro POS 19.07.13 12.50K2</t>
  </si>
  <si>
    <t>Tankautomat Radenthein Radenthein 9545 040</t>
  </si>
  <si>
    <t>201111307202ALB-085721710699</t>
  </si>
  <si>
    <t xml:space="preserve">AUTOMAT   00012057 K2 20.07.um 15.33 </t>
  </si>
  <si>
    <t>AUTOMAT   00012057 K2 20.07.um 15.33</t>
  </si>
  <si>
    <t>201111307202ALB-153423602046</t>
  </si>
  <si>
    <t xml:space="preserve">BANKOMAT  00040011 K2 22.07.um 14.54 </t>
  </si>
  <si>
    <t>BANKOMAT  00040011 K2 22.07.um 14.54</t>
  </si>
  <si>
    <t>201111307222ALB-145453964228</t>
  </si>
  <si>
    <t xml:space="preserve">DM-FIL. 0029 0029  K2 22.07.um 18.27 </t>
  </si>
  <si>
    <t>DM-FIL. 0029 0029  K2 22.07.um 18.27</t>
  </si>
  <si>
    <t>201111307222ALB-182803757382</t>
  </si>
  <si>
    <t xml:space="preserve">VERO MODA    0011P K2 22.07.UM 14.41 </t>
  </si>
  <si>
    <t>UM 14.41</t>
  </si>
  <si>
    <t>VERO MODA    0011P K2 22.07.UM 14.41</t>
  </si>
  <si>
    <t>760301307221P201307221003659</t>
  </si>
  <si>
    <t xml:space="preserve">MOUSTACHE    0008P K2 22.07.UM 15.55 </t>
  </si>
  <si>
    <t>UM 15.55</t>
  </si>
  <si>
    <t>MOUSTACHE    0008P K2 22.07.UM 15.55</t>
  </si>
  <si>
    <t>760301307221P201307221224962</t>
  </si>
  <si>
    <t xml:space="preserve">MCDONALDS 42 0042P K2 22.07.UM 20.01 </t>
  </si>
  <si>
    <t>UM 20.01</t>
  </si>
  <si>
    <t>MCDONALDS 42 0042P K2 22.07.UM 20.01</t>
  </si>
  <si>
    <t>760301307221P201307221791997</t>
  </si>
  <si>
    <t>AT    90,00 Maestro POS 22.07.13 14.26K2 Red Level Villach Villach 9500 040</t>
  </si>
  <si>
    <t>AT    90,00 Maestro POS 22.07.13 14.26K2</t>
  </si>
  <si>
    <t>Red Level Villach Villach 9500 040</t>
  </si>
  <si>
    <t>201111307232ALB-120046133970</t>
  </si>
  <si>
    <t>AT    46,55 Maestro POS 22.07.13 17.33K2 OBERE APOTHEKE VILLACH 9500 040</t>
  </si>
  <si>
    <t>AT    46,55 Maestro POS 22.07.13 17.33K2</t>
  </si>
  <si>
    <t>OBERE APOTHEKE VILLACH 9500 040</t>
  </si>
  <si>
    <t>201111307232ALB-132318516304</t>
  </si>
  <si>
    <t xml:space="preserve">AUTOMAT   00091933 K2 24.07.um 08.54 </t>
  </si>
  <si>
    <t>AUTOMAT   00091933 K2 24.07.um 08.54</t>
  </si>
  <si>
    <t>201111307242ALB-085541955684</t>
  </si>
  <si>
    <t xml:space="preserve">9800 KASTNER 1007  K2 24.07.um 11.48 </t>
  </si>
  <si>
    <t>9800 KASTNER 1007  K2 24.07.um 11.48</t>
  </si>
  <si>
    <t>201111307242ALB-114914556139</t>
  </si>
  <si>
    <t xml:space="preserve">AUTOMAT   00091933 K2 25.07.um 08.26 </t>
  </si>
  <si>
    <t>AUTOMAT   00091933 K2 25.07.um 08.26</t>
  </si>
  <si>
    <t>201111307252ALB-082820274602</t>
  </si>
  <si>
    <t xml:space="preserve">BILLA DANKT  7535P K2 24.07.UM 16.01 </t>
  </si>
  <si>
    <t>UM 16.01</t>
  </si>
  <si>
    <t>BILLA DANKT  7535P K2 24.07.UM 16.01</t>
  </si>
  <si>
    <t>760301307241P201307241248248</t>
  </si>
  <si>
    <t>AT    29,66 Maestro POS 25.07.13 18.55K2 SPAR DANKT 6155 RADENTHEIN 9545 040</t>
  </si>
  <si>
    <t>AT    29,66 Maestro POS 25.07.13 18.55K2</t>
  </si>
  <si>
    <t>201111307262ALB-080233145422</t>
  </si>
  <si>
    <t xml:space="preserve">AUTOMAT   00091933 K2 26.07.um 08.23 </t>
  </si>
  <si>
    <t>AUTOMAT   00091933 K2 26.07.um 08.23</t>
  </si>
  <si>
    <t>201111307262ALB-082442810633</t>
  </si>
  <si>
    <t xml:space="preserve">DRAUTANK     0001  K2 27.07.um 14.52 </t>
  </si>
  <si>
    <t>DRAUTANK     0001  K2 27.07.um 14.52</t>
  </si>
  <si>
    <t>201111307272ALB-145232878267</t>
  </si>
  <si>
    <t>GEHAELTER 8/13 IT-SERVICES DER SV GMBH</t>
  </si>
  <si>
    <t>GEHAELTER 8/13</t>
  </si>
  <si>
    <t xml:space="preserve">HOFER DANKT  0621P K2 27.07.UM 14.39 </t>
  </si>
  <si>
    <t>UM 14.39</t>
  </si>
  <si>
    <t>HOFER DANKT  0621P K2 27.07.UM 14.39</t>
  </si>
  <si>
    <t>760301307271P201307271293059</t>
  </si>
  <si>
    <t xml:space="preserve">MCDONALDS    0020P K2 27.07.UM 21.16 </t>
  </si>
  <si>
    <t>UM 21.16</t>
  </si>
  <si>
    <t>MCDONALDS    0020P K2 27.07.UM 21.16</t>
  </si>
  <si>
    <t>760301307271P201307272044732</t>
  </si>
  <si>
    <t xml:space="preserve">PENNY DANKT  7593P K2 26.07.UM 16.19 </t>
  </si>
  <si>
    <t>UM 16.19</t>
  </si>
  <si>
    <t>PENNY DANKT  7593P K2 26.07.UM 16.19</t>
  </si>
  <si>
    <t>760301307261P201307261475318</t>
  </si>
  <si>
    <t xml:space="preserve">NKD 9545     3406P K2 26.07.UM 16.24 </t>
  </si>
  <si>
    <t>UM 16.24</t>
  </si>
  <si>
    <t>NKD 9545     3406P K2 26.07.UM 16.24</t>
  </si>
  <si>
    <t>760301307261P201307261482895</t>
  </si>
  <si>
    <t xml:space="preserve">SB-Auszahlung      K2 S30249 29.07/11:14 </t>
  </si>
  <si>
    <t>SB-Auszahlung      K2 S30249 29.07/11:14</t>
  </si>
  <si>
    <t>201111307292ALH-30249L140502</t>
  </si>
  <si>
    <t xml:space="preserve">BILLA DANKT  1404  K2 29.07.um 12.57 </t>
  </si>
  <si>
    <t>BILLA DANKT  1404  K2 29.07.um 12.57</t>
  </si>
  <si>
    <t>201111307292ALB-125811199625</t>
  </si>
  <si>
    <t>BOB RECHNUNG      00/00  528525091181421 A1 Telekom Austria</t>
  </si>
  <si>
    <t>BOB RECHNUNG      00/00  528525091181421</t>
  </si>
  <si>
    <t>600001307302AEI-001722918134</t>
  </si>
  <si>
    <t>0103106825 / 200007434491   190910517242 A1 TELEKOM AUSTRIA AG</t>
  </si>
  <si>
    <t>0103106825 / 200007434491   190910517242</t>
  </si>
  <si>
    <t>A1 TELEKOM AUSTRIA AG, A1 FESTNETZ RECHNUNG RECHNUNGSNR. 0000295082353101 VOM 18.07.2013 FAELLIG 01.08.2013 BETRAG EUR 75,86</t>
  </si>
  <si>
    <t>600001307302AEI-001722940766</t>
  </si>
  <si>
    <t>120001307222D922877680063781</t>
  </si>
  <si>
    <t>120001307222D922877690056205</t>
  </si>
  <si>
    <t>BOB RECHNUNG      07/13  521199400049475 A1 Telekom Austria</t>
  </si>
  <si>
    <t>BOB RECHNUNG      07/13  521199400049475</t>
  </si>
  <si>
    <t>600001307312AEI-001723300622</t>
  </si>
  <si>
    <t>Vorschreibung 08/13-09/13 in Höhe von EUR 48,15 (10% Ust 3,23) Scherer Wolfgang 3002, Wiener Straße 60/11/2/9 Tel. 0810 00 10 80 - www.gis.at</t>
  </si>
  <si>
    <t>31000130728D00007200015169</t>
  </si>
  <si>
    <t xml:space="preserve">BILLA DANKT  1432P K2 01.08.UM 18.24 </t>
  </si>
  <si>
    <t>UM 18.24</t>
  </si>
  <si>
    <t>BILLA DANKT  1432P K2 01.08.UM 18.24</t>
  </si>
  <si>
    <t>760301308011P201308011547730</t>
  </si>
  <si>
    <t>Rechnung 2013/57, Aufenthalt Fischerhof, Fam. Tamberger</t>
  </si>
  <si>
    <t>Fischerhof, Fam. Tamberger</t>
  </si>
  <si>
    <t>Rechnung 2013/57, Aufenthalt</t>
  </si>
  <si>
    <t>201111308032AIG-102449154271</t>
  </si>
  <si>
    <t xml:space="preserve">BANKOMAT  00047461 K2 03.08.um 11.57 </t>
  </si>
  <si>
    <t>BANKOMAT  00047461 K2 03.08.um 11.57</t>
  </si>
  <si>
    <t>201111308032ALB-115825679304</t>
  </si>
  <si>
    <t xml:space="preserve">MERKUR DANKT 1431  K2 03.08.um 12.59 </t>
  </si>
  <si>
    <t>MERKUR DANKT 1431  K2 03.08.um 12.59</t>
  </si>
  <si>
    <t>201111308032ALB-125926696626</t>
  </si>
  <si>
    <t>BOB RECHNUNG      00/00  528529562435998 A1 Telekom Austria</t>
  </si>
  <si>
    <t>BOB RECHNUNG      00/00  528529562435998</t>
  </si>
  <si>
    <t>600001308012AEI-001725399298</t>
  </si>
  <si>
    <t>201111308052AB3-DA1002018060</t>
  </si>
  <si>
    <t>IHR KT 4801012454/0022438154 WIENER LINIEN GMBH &amp; CO KG</t>
  </si>
  <si>
    <t>IHR KT 4801012454/0022438154</t>
  </si>
  <si>
    <t>NR.48010124540001 /310713 /BRUTTO inkl.10%USt 31,25</t>
  </si>
  <si>
    <t>201111308052AAB-030128459492</t>
  </si>
  <si>
    <t>01671583/01.08.13*EG:031837 12210318370 AUTOBANK AKTIENGESELLSCHAFT</t>
  </si>
  <si>
    <t>01671583/01.08.13*EG:031837 12210318370</t>
  </si>
  <si>
    <t>INTNR: 12210318370 RATE PER: 01.08.2013 Kreditrate per 01.08.2013 WERT EUR:           156,04</t>
  </si>
  <si>
    <t>19675130802-0105568115</t>
  </si>
  <si>
    <t xml:space="preserve">s Kreditkartenrechnung per 05.08.2013 </t>
  </si>
  <si>
    <t>s Kreditkartenrechnung per 05.08.2013</t>
  </si>
  <si>
    <t>201111308052ALV-53212928108</t>
  </si>
  <si>
    <t>KNR 00272 7748 000 Zahlung per Bankeinzug ZEITRAUM 01.08.13 BIS 31.08 13,52 EUR + 2,70 EUR MWST=2</t>
  </si>
  <si>
    <t>KNR 00272 0052 000 Zahlung per Bankeinzug ZEITRAUM 01.08.13 BIS 31.08 897,88 EUR + 96,29 EUR MWST</t>
  </si>
  <si>
    <t xml:space="preserve">AT    62,96 DEBIT   POS 21.07.13 15.49K2 </t>
  </si>
  <si>
    <t>7.13 15.49K2</t>
  </si>
  <si>
    <t>AT    62,96 DEBIT   POS 21.07.13 15.49K2</t>
  </si>
  <si>
    <t>BP HAUPTSTRASSE 30 SEEBODEN 9871</t>
  </si>
  <si>
    <t>760301308061G013080600170582</t>
  </si>
  <si>
    <t>AT    56,36 Maestro POS 06.08.13 18.02K2 Conrad Electronic Wien 1150 040</t>
  </si>
  <si>
    <t>AT    56,36 Maestro POS 06.08.13 18.02K2</t>
  </si>
  <si>
    <t>Conrad Electronic Wien 1150 040</t>
  </si>
  <si>
    <t>201111308072ALB-092539111599</t>
  </si>
  <si>
    <t>SALZBURGER NACHRICHTEN 5021 SALZBURG 01.08.13-31.08 ABO SALZBURGER NACHRICHTEN/ K 2200938 R 10 242805</t>
  </si>
  <si>
    <t>204041308072AEI-FZQK3JZEPYL5</t>
  </si>
  <si>
    <t xml:space="preserve">BRILLE U. CO 0001  K2 08.08.um 18.00 </t>
  </si>
  <si>
    <t>BRILLE U. CO 0001  K2 08.08.um 18.00</t>
  </si>
  <si>
    <t>201111308082ALB-180112429083</t>
  </si>
  <si>
    <t xml:space="preserve">BANKOMAT  00047461 K2 08.08.um 18.02 </t>
  </si>
  <si>
    <t>BANKOMAT  00047461 K2 08.08.um 18.02</t>
  </si>
  <si>
    <t>201111308082ALB-180321429921</t>
  </si>
  <si>
    <t xml:space="preserve">HOFER DANKT  0714  K2 10.08.um 13.15 </t>
  </si>
  <si>
    <t>HOFER DANKT  0714  K2 10.08.um 13.15</t>
  </si>
  <si>
    <t>201111308102ALB-131553358348</t>
  </si>
  <si>
    <t>Strom Teilbetrag       142003256188 WIEN ENERGIE GMBH</t>
  </si>
  <si>
    <t>Strom Teilbetrag       142003256188</t>
  </si>
  <si>
    <t>201001307302AEI-FVEHVJR1JV4Z</t>
  </si>
  <si>
    <t xml:space="preserve">BILLA DANKT  1432  K2 14.08.um 19.27 </t>
  </si>
  <si>
    <t>BILLA DANKT  1432  K2 14.08.um 19.27</t>
  </si>
  <si>
    <t>201111308142ALB-192746486748</t>
  </si>
  <si>
    <t>AT    32,99 Maestro POS 14.08.13 19.03K2 SPIELWAREN HEINZ WIEN 1140 040</t>
  </si>
  <si>
    <t>AT    32,99 Maestro POS 14.08.13 19.03K2</t>
  </si>
  <si>
    <t>201111308152ALB-085915085112</t>
  </si>
  <si>
    <t>008300505200 ENERGIECOMFORT GMBH</t>
  </si>
  <si>
    <t>ENERGIECOMFORT GMBH</t>
  </si>
  <si>
    <t>VS WW  07/08 2013                   89,00 INKL. 20% UST. VS RH  07/08 2013                  315,00 INKL. 20% UST. VS KW  07/08 2013                   31,00 INKL. 10% UST. KDN. 8300505200</t>
  </si>
  <si>
    <t xml:space="preserve">ENI 8103     8103  K2 16.08.um 10.17 </t>
  </si>
  <si>
    <t>ENI 8103     8103  K2 16.08.um 10.17</t>
  </si>
  <si>
    <t>201111308162ALB-101937207469</t>
  </si>
  <si>
    <t xml:space="preserve">BANKOMAT  00043831 K2 16.08.um 18.48 </t>
  </si>
  <si>
    <t>BANKOMAT  00043831 K2 16.08.um 18.48</t>
  </si>
  <si>
    <t>201111308162ALB-184830417010</t>
  </si>
  <si>
    <t>201111308162ALB-184905509612</t>
  </si>
  <si>
    <t xml:space="preserve">BANKOMAT  00043831 K2 16.08.um 19.58 </t>
  </si>
  <si>
    <t>BANKOMAT  00043831 K2 16.08.um 19.58</t>
  </si>
  <si>
    <t>201111308162ALB-195906366128</t>
  </si>
  <si>
    <t xml:space="preserve">SATURN DANKT 0115  K2 17.08.um 12.16 </t>
  </si>
  <si>
    <t>SATURN DANKT 0115  K2 17.08.um 12.16</t>
  </si>
  <si>
    <t>201111308172ALB-121700289402</t>
  </si>
  <si>
    <t xml:space="preserve">HOFER DANKT  0714  K2 17.08.um 17.37 </t>
  </si>
  <si>
    <t>HOFER DANKT  0714  K2 17.08.um 17.37</t>
  </si>
  <si>
    <t>201111308172ALB-173805830097</t>
  </si>
  <si>
    <t xml:space="preserve">BILLA DANKT  1432P K2 17.08.UM 12.31 </t>
  </si>
  <si>
    <t>UM 12.31</t>
  </si>
  <si>
    <t>BILLA DANKT  1432P K2 17.08.UM 12.31</t>
  </si>
  <si>
    <t>760301308171P201308170684113</t>
  </si>
  <si>
    <t>AT    49,87 Maestro POS 17.08.13 17.02K2 DAENISCHES BETTENLAGER WIEN 040</t>
  </si>
  <si>
    <t>AT    49,87 Maestro POS 17.08.13 17.02K2</t>
  </si>
  <si>
    <t>DAENISCHES BETTENLAGER WIEN 040</t>
  </si>
  <si>
    <t>201111308192ALB-142751958516</t>
  </si>
  <si>
    <t>BOB RECHNUNG      08/13  528525091541027 A1 Telekom Austria</t>
  </si>
  <si>
    <t>BOB RECHNUNG      08/13  528525091541027</t>
  </si>
  <si>
    <t>600001308192AEI-001729134429</t>
  </si>
  <si>
    <t xml:space="preserve">BANKOMAT  00013601 K2 21.08.um 18.28 </t>
  </si>
  <si>
    <t>BANKOMAT  00013601 K2 21.08.um 18.28</t>
  </si>
  <si>
    <t>201111308212ALB-182853955241</t>
  </si>
  <si>
    <t>hanna refund Wolfgang Scherer</t>
  </si>
  <si>
    <t>hanna refund</t>
  </si>
  <si>
    <t>201111308232AIP-113631808412</t>
  </si>
  <si>
    <t>Hanna Refund BUWOG Rate 1 Johanna Horner</t>
  </si>
  <si>
    <t>Johanna Horner</t>
  </si>
  <si>
    <t>Hanna Refund BUWOG Rate 1</t>
  </si>
  <si>
    <t>201111308232AIG-113632051700</t>
  </si>
  <si>
    <t xml:space="preserve">RLS SPORT    0001  K2 23.08.um 17.36 </t>
  </si>
  <si>
    <t>RLS SPORT    0001  K2 23.08.um 17.36</t>
  </si>
  <si>
    <t>201111308232ALB-173633595403</t>
  </si>
  <si>
    <t xml:space="preserve">BANKOMAT  00043831 K2 24.08.um 16.09 </t>
  </si>
  <si>
    <t>BANKOMAT  00043831 K2 24.08.um 16.09</t>
  </si>
  <si>
    <t>201111308242ALB-161030323923</t>
  </si>
  <si>
    <t>Hanna Refund Buwog Rate 2 Johanna Horner</t>
  </si>
  <si>
    <t>Hanna Refund Buwog Rate 2</t>
  </si>
  <si>
    <t>201111308252AIG-151313881669</t>
  </si>
  <si>
    <t>GEHAELTER 9/13 IT-Services der Sozialvers. GmbH</t>
  </si>
  <si>
    <t>IT-Services der Sozialvers. GmbH</t>
  </si>
  <si>
    <t>GEHAELTER 9/13</t>
  </si>
  <si>
    <t xml:space="preserve">BILLA DANKT  3962  K2 30.08.um 18.17 </t>
  </si>
  <si>
    <t>BILLA DANKT  3962  K2 30.08.um 18.17</t>
  </si>
  <si>
    <t>201111308302ALB-181759712235</t>
  </si>
  <si>
    <t>ZREF:130815-2614777 Distrelec Ges.m.b.H</t>
  </si>
  <si>
    <t>Distrelec Ges.m.b.H</t>
  </si>
  <si>
    <t>AT231200023811506700</t>
  </si>
  <si>
    <t>130815-2614777</t>
  </si>
  <si>
    <t>ZREF:130815-2614777</t>
  </si>
  <si>
    <t>201111308312AIG-090005840067</t>
  </si>
  <si>
    <t xml:space="preserve">BILLA DANKT  1432  K2 02.09.um 10.26 </t>
  </si>
  <si>
    <t>BILLA DANKT  1432  K2 02.09.um 10.26</t>
  </si>
  <si>
    <t>201111309022ALB-102717129915</t>
  </si>
  <si>
    <t>120001308222E922478980070864</t>
  </si>
  <si>
    <t>120001308222E922478990056371</t>
  </si>
  <si>
    <t>BOB RECHNUNG      08/13  521199400637599 A1 Telekom Austria</t>
  </si>
  <si>
    <t>BOB RECHNUNG      08/13  521199400637599</t>
  </si>
  <si>
    <t>600001308302AEI-001733187422</t>
  </si>
  <si>
    <t>0103106825 / 200007434491   090706176745 A1 TELEKOM AUSTRIA AG</t>
  </si>
  <si>
    <t>0103106825 / 200007434491   090706176745</t>
  </si>
  <si>
    <t>A1 TELEKOM AUSTRIA AG, A1 FESTNETZ RECHNUNG RECHNUNGSNR. 0000295083897434 VOM 21.08.2013 FAELLIG 03.09.2013 BETRAG EUR 54,80</t>
  </si>
  <si>
    <t>600001308302AEI-001733029426</t>
  </si>
  <si>
    <t>IHRE KTONR 0000048110 /0002326984 WIENER GEBIETSKRANKENKASSE</t>
  </si>
  <si>
    <t>WIENER GEBIETSKRANKENKASSE</t>
  </si>
  <si>
    <t>IHRE KTONR 0000048110 /0002326984</t>
  </si>
  <si>
    <t>WAZA 5414240963 WAZ RB 272,00 BEH.AB 041011 81,92 WAZA 5414240963 WAZ RB 214,00 BEH.AB 151111 77,28</t>
  </si>
  <si>
    <t>120001309022D822712940001500</t>
  </si>
  <si>
    <t>IHR KT 4801012454/0022779009 WIENER LINIEN GMBH &amp; CO KG</t>
  </si>
  <si>
    <t>IHR KT 4801012454/0022779009</t>
  </si>
  <si>
    <t>NR.48010124540001 /010913 /BRUTTO inkl.10%USt 31,25</t>
  </si>
  <si>
    <t>01677705/01.09.13*EG:031837 12210318370 AUTOBANK AKTIENGESELLSCHAFT</t>
  </si>
  <si>
    <t>01677705/01.09.13*EG:031837 12210318370</t>
  </si>
  <si>
    <t>INTNR: 12210318370 RATE PER: 01.09.2013 Kreditrate per 01.09.2013 WERT EUR:           162,04</t>
  </si>
  <si>
    <t>19675130903-0106147930</t>
  </si>
  <si>
    <t xml:space="preserve">s Kreditkartenrechnung per 04.09.2013 </t>
  </si>
  <si>
    <t>s Kreditkartenrechnung per 04.09.2013</t>
  </si>
  <si>
    <t>201111309042ALV-115631954974</t>
  </si>
  <si>
    <t>201111309052AB3-DA1002013917</t>
  </si>
  <si>
    <t>201111309052AAB-025334793523</t>
  </si>
  <si>
    <t>SALZBURGER NACHRICHTEN 5021 SALZBURG 01.09.13-30.09 ABO SALZBURGER NACHRICHTEN/ K 2200938 R 10 273209</t>
  </si>
  <si>
    <t>204041309052AEI-GL1HXL7JZ4AD</t>
  </si>
  <si>
    <t xml:space="preserve">BANKOMAT  00013601 K2 05.09.um 23.46 </t>
  </si>
  <si>
    <t>BANKOMAT  00013601 K2 05.09.um 23.46</t>
  </si>
  <si>
    <t>201111309052ALB-234715901804</t>
  </si>
  <si>
    <t>KNR 00272 7748 000 Zahlung per Bankeinzug ZEITRAUM 01.09.13 BIS 30.09 13,52 EUR + 2,70 EUR MWST=2</t>
  </si>
  <si>
    <t>KNR 00272 0052 000 Zahlung per Bankeinzug ZEITRAUM 01.09.13 BIS 30.09 897,88 EUR + 96,29 EUR MWST</t>
  </si>
  <si>
    <t>Rechng 905557 KdNr. 20649478 ELV Elektronik AG</t>
  </si>
  <si>
    <t>ELV Elektronik AG</t>
  </si>
  <si>
    <t>Rechng 905557 KdNr. 20649478</t>
  </si>
  <si>
    <t>201111309082AIG-003443537497</t>
  </si>
  <si>
    <t>Spende September 2013.Danke.584984 AERZTE OHNE GRENZEN</t>
  </si>
  <si>
    <t>Spende September 2013.Danke.584984</t>
  </si>
  <si>
    <t>32000130906D00237250027395</t>
  </si>
  <si>
    <t xml:space="preserve">BANKOMAT  00043921 K2 09.09.um 17.04 </t>
  </si>
  <si>
    <t>BANKOMAT  00043921 K2 09.09.um 17.04</t>
  </si>
  <si>
    <t>201111309092ALB-170502797762</t>
  </si>
  <si>
    <t>Strom Teilbetrag       141515699215 WIEN ENERGIE GMBH</t>
  </si>
  <si>
    <t>Strom Teilbetrag       141515699215</t>
  </si>
  <si>
    <t>201001309022AEI-GIF5PL3LG278</t>
  </si>
  <si>
    <t>18 RK-Lose+Spende           120035146512 Österreichisches Rotes Kreuz</t>
  </si>
  <si>
    <t>Österreichisches Rotes Kreuz</t>
  </si>
  <si>
    <t>18 RK-Lose+Spende           120035146512</t>
  </si>
  <si>
    <t>201111309142AIG-120331361551</t>
  </si>
  <si>
    <t>AT    68,68 Maestro POS 16.09.13 08.43K2 SHELL DONAULAENDE KREMS-STEIN 3504 040</t>
  </si>
  <si>
    <t>AT    68,68 Maestro POS 16.09.13 08.43K2</t>
  </si>
  <si>
    <t>SHELL DONAULAENDE KREMS-STEIN 3504 040</t>
  </si>
  <si>
    <t>201111309172ALB-082340235440</t>
  </si>
  <si>
    <t xml:space="preserve">PSK 3002     3002C K2 17.09.um 17.40 </t>
  </si>
  <si>
    <t>PSK 3002     3002C K2 17.09.um 17.40</t>
  </si>
  <si>
    <t>201111309172ALB-174011458598</t>
  </si>
  <si>
    <t>IHRE KTONR 0000048110 /0002421611 WIENER GEBIETSKRANKENKASSE</t>
  </si>
  <si>
    <t>IHRE KTONR 0000048110 /0002421611</t>
  </si>
  <si>
    <t>WAZA 5414240963 WAZ RB 83,00 BEH.AB 270612 20,96</t>
  </si>
  <si>
    <t>120001309182A622908640001660</t>
  </si>
  <si>
    <t xml:space="preserve">HOFER DANKT  0714  K2 21.09.um 13.19 </t>
  </si>
  <si>
    <t>HOFER DANKT  0714  K2 21.09.um 13.19</t>
  </si>
  <si>
    <t>201111309212ALB-132013237968</t>
  </si>
  <si>
    <t>BOB RECHNUNG      09/13  528529562095675 A1 Telekom Austria</t>
  </si>
  <si>
    <t>BOB RECHNUNG      09/13  528529562095675</t>
  </si>
  <si>
    <t>600001309192AEI-001738050116</t>
  </si>
  <si>
    <t>BOB RECHNUNG      09/13  528525091092727 A1 Telekom Austria</t>
  </si>
  <si>
    <t>BOB RECHNUNG      09/13  528525091092727</t>
  </si>
  <si>
    <t>600001309192AEI-001737971092</t>
  </si>
  <si>
    <t xml:space="preserve">BILLA DANKT  1404P K2 21.09.UM 13.04 </t>
  </si>
  <si>
    <t>UM 13.04</t>
  </si>
  <si>
    <t>BILLA DANKT  1404P K2 21.09.UM 13.04</t>
  </si>
  <si>
    <t>760301309211P201309210954995</t>
  </si>
  <si>
    <t xml:space="preserve">BILLA DANKT  1404P K2 20.09.UM 18.22 </t>
  </si>
  <si>
    <t>UM 18.22</t>
  </si>
  <si>
    <t>BILLA DANKT  1404P K2 20.09.UM 18.22</t>
  </si>
  <si>
    <t>760301309201P201309201636473</t>
  </si>
  <si>
    <t xml:space="preserve">BILLA DANKT  1404  K2 23.09.um 18.25 </t>
  </si>
  <si>
    <t>BILLA DANKT  1404  K2 23.09.um 18.25</t>
  </si>
  <si>
    <t>201111309232ALB-182558243681</t>
  </si>
  <si>
    <t xml:space="preserve">AUTOMAT   11014216 K2 25.09.um 22.54 </t>
  </si>
  <si>
    <t>AUTOMAT   11014216 K2 25.09.um 22.54</t>
  </si>
  <si>
    <t>201111309252ALB-225541834017</t>
  </si>
  <si>
    <t>GEHAELTER 10/13 IT-SERVICES DER SV GMBH</t>
  </si>
  <si>
    <t>GEHAELTER 10/13</t>
  </si>
  <si>
    <t xml:space="preserve">TECHN.MUSEUM 0004  K2 29.09.um 13.56 </t>
  </si>
  <si>
    <t>TECHN.MUSEUM 0004  K2 29.09.um 13.56</t>
  </si>
  <si>
    <t>201111309292ALB-135651876144</t>
  </si>
  <si>
    <t xml:space="preserve">BANKOMAT  00043921 K2 30.09.um 10.19 </t>
  </si>
  <si>
    <t>BANKOMAT  00043921 K2 30.09.um 10.19</t>
  </si>
  <si>
    <t>201111309302ALB-101929640796</t>
  </si>
  <si>
    <t>*** Abschlussbuchung per 30.09.2013 **** Reklamationen bitte binnen 2 Monaten</t>
  </si>
  <si>
    <t>*** Abschlussbuchung per 30.09.2013 ****</t>
  </si>
  <si>
    <t>201111309302AB1-P00033836760</t>
  </si>
  <si>
    <t>120001309232B223195360075009</t>
  </si>
  <si>
    <t>120001309232B223195370056298</t>
  </si>
  <si>
    <t>131-1795-4961 BES/01.10.13  062069455756 GENERALI VERSICHERUNG AG</t>
  </si>
  <si>
    <t>131-1795-4961 BES/01.10.13  062069455756</t>
  </si>
  <si>
    <t>Besitz / 3002,Wiener Straße 60/11/9  Folgepraemie IHRE EINZUGSERMAECHTIGUNG ERHAELT DIE SEPA-MANDATSNUMMER I1117954961-00001   ,GLAEUBIGERID: AT44ZZZ00000002054 WIR ZIEHEN IHRE PRAEMIE IN HOEHE VON EUR 371,18 AM 01. DES JEWEILIGEN MONATS, JAEHRLICH EIN.</t>
  </si>
  <si>
    <t>600001310012AEI-001742509178</t>
  </si>
  <si>
    <t>Vorschreibung 10/13-11/13 in Höhe von EUR 48,15 (10% Ust 3,23) Scherer Wolfgang 3002, Wiener Straße 60/11/2/9 Tel. 0810 00 10 80 - www.gis.at</t>
  </si>
  <si>
    <t>31000130929D00007650016791</t>
  </si>
  <si>
    <t>0103106825 / 200007434491   090109943049 A1 TELEKOM AUSTRIA AG</t>
  </si>
  <si>
    <t>0103106825 / 200007434491   090109943049</t>
  </si>
  <si>
    <t>A1 TELEKOM AUSTRIA AG, A1 FESTNETZ RECHNUNG RECHNUNGSNR. 0000295085365149 VOM 19.09.2013 FAELLIG 03.10.2013 BETRAG EUR 61,92</t>
  </si>
  <si>
    <t>600001310012AEI-001742804183</t>
  </si>
  <si>
    <t>IHR KT 4801012454/0023127344 WIENER LINIEN GMBH &amp; CO KG</t>
  </si>
  <si>
    <t>IHR KT 4801012454/0023127344</t>
  </si>
  <si>
    <t>NR.48010124540001 /300913 /BRUTTO inkl.10%USt 31,25</t>
  </si>
  <si>
    <t>01701899/01.10.13*EG:031837 12210318370 AUTOBANK AKTIENGESELLSCHAFT</t>
  </si>
  <si>
    <t>01701899/01.10.13*EG:031837 12210318370</t>
  </si>
  <si>
    <t>INTNR: 12210318370 RATE PER: 01.10.2013 Kreditrate per 01.10.2013 WERT EUR:           162,02</t>
  </si>
  <si>
    <t>19675131003-0106692425</t>
  </si>
  <si>
    <t>HDI/PRAEMIENEINZUG, POL.NR  159370300002 HDI Versicherung AG</t>
  </si>
  <si>
    <t>HDI/PRAEMIENEINZUG, POL.NR  159370300002</t>
  </si>
  <si>
    <t>SALZBURGER NACHRICHTEN 5021 SALZBURG 01.10.13-31.10 ABO SALZBURGER NACHRICHTEN/ K 2200938 R 10 310161</t>
  </si>
  <si>
    <t>204041310042AEI-H3N1HMA7EPDW</t>
  </si>
  <si>
    <t xml:space="preserve">BILLA DANKT  3338  K2 05.10.um 10.41 </t>
  </si>
  <si>
    <t>BILLA DANKT  3338  K2 05.10.um 10.41</t>
  </si>
  <si>
    <t>201111310052ALB-104118553243</t>
  </si>
  <si>
    <t>BOB RECHNUNG      09/13  521199400330258 A1 Telekom Austria</t>
  </si>
  <si>
    <t>BOB RECHNUNG      09/13  521199400330258</t>
  </si>
  <si>
    <t>600001310032AEI-001743531892</t>
  </si>
  <si>
    <t>AT262011130033819860</t>
  </si>
  <si>
    <t>201111310072AB3-DA1002014826</t>
  </si>
  <si>
    <t>201111310072AAB-025819325925</t>
  </si>
  <si>
    <t xml:space="preserve">s Kreditkartenrechnung per 07.10.2013 </t>
  </si>
  <si>
    <t>s Kreditkartenrechnung per 07.10.2013</t>
  </si>
  <si>
    <t>201111310072ALV-92900132546</t>
  </si>
  <si>
    <t>Bestellnummer AGMBH-0205915-Q Altium Europe GmbH</t>
  </si>
  <si>
    <t>Altium Europe GmbH</t>
  </si>
  <si>
    <t>DE16300308800500078006</t>
  </si>
  <si>
    <t>TUBDDEDD</t>
  </si>
  <si>
    <t>Bestellnummer AGMBH-0205915-Q</t>
  </si>
  <si>
    <t>201111310072AIG-225212143681</t>
  </si>
  <si>
    <t>Liquid AutoVers20131007 Wolfgang Scherer</t>
  </si>
  <si>
    <t>Liquid AutoVers20131007</t>
  </si>
  <si>
    <t>201111310072AIG-225501853408</t>
  </si>
  <si>
    <t>PROFIL                RNr.  600008418870 VERLAGSGR. NEWS</t>
  </si>
  <si>
    <t>VERLAGSGR. NEWS</t>
  </si>
  <si>
    <t>Scherer RV: NEWS-VERLAG</t>
  </si>
  <si>
    <t>PROFIL                RNr.  600008418870</t>
  </si>
  <si>
    <t>Kd.Nr.  78358159      Ex.Anz. 1 JAHRESABO PROFIL Heftnummer: 41/2013 - 39/2014 Forderung: 129,90  Gutschrift: 0,00</t>
  </si>
  <si>
    <t>32000131007D00985660000114</t>
  </si>
  <si>
    <t>KNR 00272 0052 000 Zahlung per Bankeinzug ZEITRAUM 01.10.13 BIS 31.10 1.131,89 EUR + 122,02 EUR M</t>
  </si>
  <si>
    <t>KNR 00272 7748 000 Zahlung per Bankeinzug ZEITRAUM 01.10.13 BIS 31.10 13,52 EUR + 2,70 EUR MWST=2</t>
  </si>
  <si>
    <t xml:space="preserve">BILLA DANKT  1404P K2 07.10.UM 18.19 </t>
  </si>
  <si>
    <t>UM 18.19</t>
  </si>
  <si>
    <t>BILLA DANKT  1404P K2 07.10.UM 18.19</t>
  </si>
  <si>
    <t>760301310071P201310071687397</t>
  </si>
  <si>
    <t>Strom Teilbetrag       147503453774 WIEN ENERGIE GMBH</t>
  </si>
  <si>
    <t>Strom Teilbetrag       147503453774</t>
  </si>
  <si>
    <t>201001310012AEI-GYILPM0KYQ50</t>
  </si>
  <si>
    <t xml:space="preserve">BANKOMAT  00010321 K2 10.10.um 19.58 </t>
  </si>
  <si>
    <t>BANKOMAT  00010321 K2 10.10.um 19.58</t>
  </si>
  <si>
    <t>201111310102ALB-195932694613</t>
  </si>
  <si>
    <t xml:space="preserve">AUTOMAT   00010997 K2 12.10.um 12.15 </t>
  </si>
  <si>
    <t>AUTOMAT   00010997 K2 12.10.um 12.15</t>
  </si>
  <si>
    <t>201111310122ALB-121544584804</t>
  </si>
  <si>
    <t xml:space="preserve">HOFER DANKT  0714P K2 12.10.UM 11.55 </t>
  </si>
  <si>
    <t>UM 11.55</t>
  </si>
  <si>
    <t>HOFER DANKT  0714P K2 12.10.UM 11.55</t>
  </si>
  <si>
    <t>760301310121P201310120760808</t>
  </si>
  <si>
    <t xml:space="preserve">BILLA DANKT  1404P K2 11.10.UM 18.37 </t>
  </si>
  <si>
    <t>UM 18.37</t>
  </si>
  <si>
    <t>BILLA DANKT  1404P K2 11.10.UM 18.37</t>
  </si>
  <si>
    <t>760301310111P201310111726676</t>
  </si>
  <si>
    <t>VS WW  09/10 2013                   89,00 INKL. 20% UST. VS RH  09/10 2013                  315,00 INKL. 20% UST. VS KW  09/10 2013                   31,00 INKL. 10% UST. KDN. 8300505200</t>
  </si>
  <si>
    <t xml:space="preserve">BILLA DANKT  1404  K2 16.10.um 19.03 </t>
  </si>
  <si>
    <t>BILLA DANKT  1404  K2 16.10.um 19.03</t>
  </si>
  <si>
    <t>201111310162ALB-190331399168</t>
  </si>
  <si>
    <t xml:space="preserve">ENI 8103     8103  K2 17.10.um 20.27 </t>
  </si>
  <si>
    <t>ENI 8103     8103  K2 17.10.um 20.27</t>
  </si>
  <si>
    <t>201111310172ALB-202927073375</t>
  </si>
  <si>
    <t xml:space="preserve">BANKOMAT  00043831 K2 19.10.um 12.15 </t>
  </si>
  <si>
    <t>BANKOMAT  00043831 K2 19.10.um 12.15</t>
  </si>
  <si>
    <t>201111310192ALB-121536362933</t>
  </si>
  <si>
    <t xml:space="preserve">BILLA DANKT  1404  K2 19.10.um 17.56 </t>
  </si>
  <si>
    <t>BILLA DANKT  1404  K2 19.10.um 17.56</t>
  </si>
  <si>
    <t>201111310192ALB-175646568975</t>
  </si>
  <si>
    <t>AT    64,09 Debit POS   20.10.13 16.31K2 AVANTI 8733/ Sieghartskir 3443 040</t>
  </si>
  <si>
    <t>AT    64,09 Debit POS   20.10.13 16.31K2</t>
  </si>
  <si>
    <t>AVANTI 8733/ Sieghartskir 3443 040</t>
  </si>
  <si>
    <t>201111310212ALB-093029610971</t>
  </si>
  <si>
    <t>BOB RECHNUNG      10/13  528529562700611 A1 Telekom Austria</t>
  </si>
  <si>
    <t>BOB RECHNUNG      10/13  528529562700611</t>
  </si>
  <si>
    <t>600001310182AEI-001746148398</t>
  </si>
  <si>
    <t>BOB RECHNUNG      10/13  528525091697699 A1 Telekom Austria</t>
  </si>
  <si>
    <t>BOB RECHNUNG      10/13  528525091697699</t>
  </si>
  <si>
    <t>600001310182AEI-001746120096</t>
  </si>
  <si>
    <t xml:space="preserve">HOFER DANKT  0714  K2 25.10.um 18.43 </t>
  </si>
  <si>
    <t>HOFER DANKT  0714  K2 25.10.um 18.43</t>
  </si>
  <si>
    <t>201111310252ALB-184328668400</t>
  </si>
  <si>
    <t>AT    56,01 Debit POS   25.10.13 17.37K2 MUELLER 5657 WIEN 1140 040</t>
  </si>
  <si>
    <t>AT    56,01 Debit POS   25.10.13 17.37K2</t>
  </si>
  <si>
    <t>MUELLER 5657 WIEN 1140 040</t>
  </si>
  <si>
    <t>201111310262ALB-133947046376</t>
  </si>
  <si>
    <t>Gehälter 11/13 IT-Services der SV GmbH</t>
  </si>
  <si>
    <t>IT-Services der SV GmbH</t>
  </si>
  <si>
    <t>AT881200050222000207</t>
  </si>
  <si>
    <t>SCHERER Wolfgang</t>
  </si>
  <si>
    <t>Gehälter 11/13</t>
  </si>
  <si>
    <t xml:space="preserve">BANKOMAT  00013601 K2 29.10.um 08.20 </t>
  </si>
  <si>
    <t>BANKOMAT  00013601 K2 29.10.um 08.20</t>
  </si>
  <si>
    <t>201111310292ALB-082106490190</t>
  </si>
  <si>
    <t xml:space="preserve">BANKOMAT  00043921 K2 30.10.um 15.53 </t>
  </si>
  <si>
    <t>BANKOMAT  00043921 K2 30.10.um 15.53</t>
  </si>
  <si>
    <t>201111310302ALB-155411714645</t>
  </si>
  <si>
    <t xml:space="preserve">BILLA DANKT  1404  K2 31.10.um 12.26 </t>
  </si>
  <si>
    <t>BILLA DANKT  1404  K2 31.10.um 12.26</t>
  </si>
  <si>
    <t>201111310312ALB-122657141844</t>
  </si>
  <si>
    <t xml:space="preserve">BANKOMAT  00043921 K2 31.10.um 18.04 </t>
  </si>
  <si>
    <t>BANKOMAT  00043921 K2 31.10.um 18.04</t>
  </si>
  <si>
    <t>201111310312ALB-180431796364</t>
  </si>
  <si>
    <t xml:space="preserve">HOFER DANKT  0714  K2 02.11.um 17.42 </t>
  </si>
  <si>
    <t>HOFER DANKT  0714  K2 02.11.um 17.42</t>
  </si>
  <si>
    <t>201111311022ALB-174225502163</t>
  </si>
  <si>
    <t xml:space="preserve">BANKOMAT  00043831 K2 03.11.um 16.44 </t>
  </si>
  <si>
    <t>BANKOMAT  00043831 K2 03.11.um 16.44</t>
  </si>
  <si>
    <t>201111311032ALB-164501948237</t>
  </si>
  <si>
    <t>BOB RECHNUNG      10/13  521199400806790 A1 Telekom Austria</t>
  </si>
  <si>
    <t>BOB RECHNUNG      10/13  521199400806790</t>
  </si>
  <si>
    <t>600001310302AEI-001748000558</t>
  </si>
  <si>
    <t>190511235918 A1 Telekom Austria AG</t>
  </si>
  <si>
    <t>A1 Telekom Austria AG</t>
  </si>
  <si>
    <t>AT733100000100460170</t>
  </si>
  <si>
    <t>RZBAATWWXXX</t>
  </si>
  <si>
    <t>------- A1 Festnetz Rechnung ------</t>
  </si>
  <si>
    <t>31000131025-0011719-0122256</t>
  </si>
  <si>
    <t xml:space="preserve">s Kreditkartenrechnung per 04.11.2013 </t>
  </si>
  <si>
    <t>s Kreditkartenrechnung per 04.11.2013</t>
  </si>
  <si>
    <t>201111311042ALV-101111884208</t>
  </si>
  <si>
    <t>120001310222C923447230071578</t>
  </si>
  <si>
    <t>120001310222C923447240055987</t>
  </si>
  <si>
    <t>201111311052AB3-DA1002013740</t>
  </si>
  <si>
    <t>201111311052AAB-030524320454</t>
  </si>
  <si>
    <t>KNR 00272 7748 000 Zahlung per Bankeinzug ZEITRAUM 01.11.13 BIS 30.11 13,52 EUR + 2,70 EUR MWST=2</t>
  </si>
  <si>
    <t>KNR 00272 0052 000 Zahlung per Bankeinzug ZEITRAUM 01.11.13 BIS 30.11 897,88 EUR + 96,29 EUR MWST</t>
  </si>
  <si>
    <t>01715793/01.11.13*EG:031837 12210318370 AUTOBANK AKTIENGESELLSCHAFT</t>
  </si>
  <si>
    <t>01715793/01.11.13*EG:031837 12210318370</t>
  </si>
  <si>
    <t>INTNR: 12210318370 RATE PER: 01.11.2013 Kreditrate per 01.11.2013 WERT EUR:           162,04</t>
  </si>
  <si>
    <t>19675131105-0107234080</t>
  </si>
  <si>
    <t xml:space="preserve">AT     2,40 DEBIT   POS 31.10.13 00.00K2 </t>
  </si>
  <si>
    <t>0.13 00.00K2</t>
  </si>
  <si>
    <t>AT     2,40 DEBIT   POS 31.10.13 00.00K2</t>
  </si>
  <si>
    <t>PARKGARAGE HUETTELDORF WIEN 1140</t>
  </si>
  <si>
    <t>760301311051G013110500159738</t>
  </si>
  <si>
    <t>IHR KT 4801012454/0023484032 WIENER LINIEN GMBH &amp; CO KG</t>
  </si>
  <si>
    <t>IHR KT 4801012454/0023484032</t>
  </si>
  <si>
    <t>NR.48010124540001 /011113 /BRUTTO inkl.10%USt 31,25 Ihre Einzugsermaechtigung wird zukuenftig mittels SEPA Lastschrift mit einer eindeutigen Mandatsreferenz (Kund ennummer) und unserer CreditorID AT98ZZZ00000004089 am 4.Werktag abgebucht. Rueckfragen bitte an Ihre Bank</t>
  </si>
  <si>
    <t>SALZBURGER NACHRICHTEN 5021 SALZBURG 01.11.13-30.11 ABO SALZBURGER NACHRICHTEN/ K 2200938 R 10 323890</t>
  </si>
  <si>
    <t>204041311082AEI-V789TNQ3ZL3Y</t>
  </si>
  <si>
    <t xml:space="preserve">BILLA DANKT  1404  K2 08.11.um 18.25 </t>
  </si>
  <si>
    <t>BILLA DANKT  1404  K2 08.11.um 18.25</t>
  </si>
  <si>
    <t>201111311082ALB-182535652991</t>
  </si>
  <si>
    <t xml:space="preserve">WELTBILD     0031  K2 09.11.um 15.37 </t>
  </si>
  <si>
    <t>WELTBILD     0031  K2 09.11.um 15.37</t>
  </si>
  <si>
    <t>201111311092ALB-153746532760</t>
  </si>
  <si>
    <t>Mathias Scherer 3B MglBtr+Sp Elternverein OVS Hadersdorf</t>
  </si>
  <si>
    <t>Elternverein OVS Hadersdorf</t>
  </si>
  <si>
    <t>Mathias Scherer 3B MglBtr+Sp</t>
  </si>
  <si>
    <t>201111311102AIG-202814927636</t>
  </si>
  <si>
    <t>S 0195684/Z /13 01 Widmung G LPD Wien PK Fünfhaus</t>
  </si>
  <si>
    <t>LPD Wien PK Fünfhaus</t>
  </si>
  <si>
    <t>AT616000000005240157</t>
  </si>
  <si>
    <t>S 0195684/Z /13 01 Widmung G</t>
  </si>
  <si>
    <t>S 0195684/Z /13 01 Widmung G Wolfgang Christian Scherer</t>
  </si>
  <si>
    <t>201111311102AIG-202815127390</t>
  </si>
  <si>
    <t>Wolfgang Scherer 2012/13/14 Pfadfindergilde "EICHE"</t>
  </si>
  <si>
    <t>Pfadfindergilde "EICHE"</t>
  </si>
  <si>
    <t>Wolfgang Scherer 2012/13/14</t>
  </si>
  <si>
    <t>201111311102AIG-202815273576</t>
  </si>
  <si>
    <t>Strom Teilbetrag       147503505112 WIEN ENERGIE GMBH</t>
  </si>
  <si>
    <t>Strom Teilbetrag       147503505112</t>
  </si>
  <si>
    <t>201001310302AEI-V0DJEND3PBJ5</t>
  </si>
  <si>
    <t xml:space="preserve">BILLA DANKT  1404P K2 11.11.UM 18.34 </t>
  </si>
  <si>
    <t>UM 18.34</t>
  </si>
  <si>
    <t>BILLA DANKT  1404P K2 11.11.UM 18.34</t>
  </si>
  <si>
    <t>760301311111P201311111447374</t>
  </si>
  <si>
    <t xml:space="preserve">SB-Auszahlung      K2 S30246 12.11/17:06 </t>
  </si>
  <si>
    <t>SB-Auszahlung      K2 S30246 12.11/17:06</t>
  </si>
  <si>
    <t>201111311122ALH-30246R064001</t>
  </si>
  <si>
    <t>931204003481 Landespolizeidirektion WIen</t>
  </si>
  <si>
    <t>201111311162AIG-112722471558</t>
  </si>
  <si>
    <t>134000710856 Wiener Rotes Kreuz - Spendenkonto</t>
  </si>
  <si>
    <t>AT026000000090230000</t>
  </si>
  <si>
    <t>201111311162AIG-112722635738</t>
  </si>
  <si>
    <t>KD 00856613 RG 35653473 Pollin Electronic GmbH</t>
  </si>
  <si>
    <t>Pollin Electronic GmbH</t>
  </si>
  <si>
    <t>AT853400000000016295</t>
  </si>
  <si>
    <t>RZOOAT2LXXX</t>
  </si>
  <si>
    <t>KD 00856613 RG 35653473</t>
  </si>
  <si>
    <t>34000131114-0114221-0001053</t>
  </si>
  <si>
    <t>AT    55,90 Debit POS   16.11.13 17.04K2 Tom Tailor Wien Auhof Wien 1140 040</t>
  </si>
  <si>
    <t>AT    55,90 Debit POS   16.11.13 17.04K2</t>
  </si>
  <si>
    <t>Tom Tailor Wien Auhof Wien 1140 040</t>
  </si>
  <si>
    <t>201111311182ALB-094429963383</t>
  </si>
  <si>
    <t>BOB RECHNUNG      11/13  528529562185091 A1 Telekom Austria</t>
  </si>
  <si>
    <t>BOB RECHNUNG      11/13  528529562185091</t>
  </si>
  <si>
    <t>600001311182AEI-001752067685</t>
  </si>
  <si>
    <t>BOB RECHNUNG      11/13  528525091182467 A1 Telekom Austria</t>
  </si>
  <si>
    <t>BOB RECHNUNG      11/13  528525091182467</t>
  </si>
  <si>
    <t>600001311182AEI-001752038157</t>
  </si>
  <si>
    <t xml:space="preserve">BILLA DANKT  1404P K2 18.11.UM 18.27 </t>
  </si>
  <si>
    <t>UM 18.27</t>
  </si>
  <si>
    <t>BILLA DANKT  1404P K2 18.11.UM 18.27</t>
  </si>
  <si>
    <t>760301311181P201311181428057</t>
  </si>
  <si>
    <t xml:space="preserve">ENI 8103     8103  K2 19.11.um 18.23 </t>
  </si>
  <si>
    <t>ENI 8103     8103  K2 19.11.um 18.23</t>
  </si>
  <si>
    <t>201111311192ALB-182617503998</t>
  </si>
  <si>
    <t xml:space="preserve">BANKOMAT  00013601 K2 20.11.um 08.16 </t>
  </si>
  <si>
    <t>BANKOMAT  00013601 K2 20.11.um 08.16</t>
  </si>
  <si>
    <t>201111311202ALB-081619533238</t>
  </si>
  <si>
    <t>AT   118,63 Debit POS   21.11.13 17.50K2 Opel - Hnolik Wien 1140 040</t>
  </si>
  <si>
    <t>AT   118,63 Debit POS   21.11.13 17.50K2</t>
  </si>
  <si>
    <t>201111311222ALB-105305429980</t>
  </si>
  <si>
    <t xml:space="preserve">BILLA DANKT  1404  K2 23.11.um 14.10 </t>
  </si>
  <si>
    <t>BILLA DANKT  1404  K2 23.11.um 14.10</t>
  </si>
  <si>
    <t>201111311232ALB-141102395281</t>
  </si>
  <si>
    <t xml:space="preserve">BILLA DANKT  1404P K2 22.11.UM 18.25 </t>
  </si>
  <si>
    <t>UM 18.25</t>
  </si>
  <si>
    <t>BILLA DANKT  1404P K2 22.11.UM 18.25</t>
  </si>
  <si>
    <t>760301311221P201311221780955</t>
  </si>
  <si>
    <t>Gehälter 12/13 IT-Services der SV GmbH</t>
  </si>
  <si>
    <t>Gehälter 12/13</t>
  </si>
  <si>
    <t xml:space="preserve">AUTOMAT   00021193 K2 28.11.um 08.20 </t>
  </si>
  <si>
    <t>AUTOMAT   00021193 K2 28.11.um 08.20</t>
  </si>
  <si>
    <t>201111311282ALB-082152502871</t>
  </si>
  <si>
    <t xml:space="preserve">BILLA DANKT  1432  K2 29.11.um 17.47 </t>
  </si>
  <si>
    <t>BILLA DANKT  1432  K2 29.11.um 17.47</t>
  </si>
  <si>
    <t>201111311292ALB-174800818781</t>
  </si>
  <si>
    <t>Essen</t>
  </si>
  <si>
    <t>Wohnung</t>
  </si>
  <si>
    <t>Miete</t>
  </si>
  <si>
    <t>Strom</t>
  </si>
  <si>
    <t>Wasser+Heiz</t>
  </si>
  <si>
    <t>Telekom</t>
  </si>
  <si>
    <t>Hobby</t>
  </si>
  <si>
    <t>LebVers</t>
  </si>
  <si>
    <t>Auto Opel</t>
  </si>
  <si>
    <t>Auto Lancia</t>
  </si>
  <si>
    <t>Benzin</t>
  </si>
  <si>
    <t>Versich</t>
  </si>
  <si>
    <t>Kredit</t>
  </si>
  <si>
    <t>Wohnung:</t>
  </si>
  <si>
    <t>Auto:</t>
  </si>
  <si>
    <t>Rep+Service</t>
  </si>
  <si>
    <t>Abos</t>
  </si>
  <si>
    <t>Abos:</t>
  </si>
  <si>
    <t>Pcmag</t>
  </si>
  <si>
    <t>Profil</t>
  </si>
  <si>
    <t>elektor</t>
  </si>
  <si>
    <t>CircuitCellar</t>
  </si>
  <si>
    <t>Furche</t>
  </si>
  <si>
    <t>SalzNach</t>
  </si>
  <si>
    <t>Hobby:</t>
  </si>
  <si>
    <t>Rauch</t>
  </si>
  <si>
    <t>Elektronik</t>
  </si>
  <si>
    <t>Essen:</t>
  </si>
  <si>
    <t>Einkauf</t>
  </si>
  <si>
    <t>Werksküche</t>
  </si>
  <si>
    <t>Mathias:</t>
  </si>
  <si>
    <t>Mathias</t>
  </si>
  <si>
    <t>Nachmi</t>
  </si>
  <si>
    <t>Elternverein</t>
  </si>
  <si>
    <t>Schulmaterial</t>
  </si>
  <si>
    <t>HandyPriv</t>
  </si>
  <si>
    <t>Tablet</t>
  </si>
  <si>
    <t>Geschenke</t>
  </si>
  <si>
    <t>Geschenke:</t>
  </si>
  <si>
    <t>Hanna</t>
  </si>
  <si>
    <t>Fabian</t>
  </si>
  <si>
    <t>Daniel</t>
  </si>
  <si>
    <t>Familie</t>
  </si>
  <si>
    <t>Taschengeld</t>
  </si>
  <si>
    <t>Bedarf:</t>
  </si>
  <si>
    <t>Legende:</t>
  </si>
  <si>
    <t>Kleidung</t>
  </si>
  <si>
    <t>Einkommen</t>
  </si>
  <si>
    <t>Leben</t>
  </si>
  <si>
    <t>Leben:</t>
  </si>
  <si>
    <t>Datum</t>
  </si>
  <si>
    <t>Lieferant</t>
  </si>
  <si>
    <t>Klasse</t>
  </si>
  <si>
    <t>Inhalt</t>
  </si>
  <si>
    <t>Hofer</t>
  </si>
  <si>
    <t>Tech.Mus.</t>
  </si>
  <si>
    <t>Eintritt</t>
  </si>
  <si>
    <t>Zahlung</t>
  </si>
  <si>
    <t>bar</t>
  </si>
  <si>
    <t>Zielpunkt</t>
  </si>
  <si>
    <t>Bankomat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</si>
</sst>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1" applyFont="1"/>
    <xf numFmtId="44" fontId="0" fillId="0" borderId="0" xfId="1" applyFont="1" applyBorder="1"/>
    <xf numFmtId="0" fontId="0" fillId="0" borderId="0" xfId="0" applyBorder="1"/>
    <xf numFmtId="44" fontId="2" fillId="0" borderId="0" xfId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44" fontId="3" fillId="0" borderId="0" xfId="0" applyNumberFormat="1" applyFont="1" applyBorder="1"/>
    <xf numFmtId="0" fontId="0" fillId="0" borderId="5" xfId="0" applyBorder="1"/>
    <xf numFmtId="0" fontId="0" fillId="0" borderId="4" xfId="0" applyBorder="1"/>
    <xf numFmtId="44" fontId="0" fillId="0" borderId="0" xfId="0" applyNumberFormat="1" applyBorder="1"/>
    <xf numFmtId="44" fontId="0" fillId="0" borderId="5" xfId="1" applyFont="1" applyBorder="1"/>
    <xf numFmtId="0" fontId="0" fillId="0" borderId="6" xfId="0" applyBorder="1"/>
    <xf numFmtId="44" fontId="2" fillId="0" borderId="7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2" xfId="0" applyNumberFormat="1" applyBorder="1"/>
    <xf numFmtId="0" fontId="0" fillId="0" borderId="7" xfId="0" applyBorder="1"/>
    <xf numFmtId="0" fontId="0" fillId="0" borderId="8" xfId="0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475"/>
  <sheetViews>
    <sheetView zoomScaleNormal="100" workbookViewId="0">
      <pane ySplit="1905" activePane="bottomLeft"/>
      <selection sqref="A1:XFD1"/>
      <selection pane="bottomLeft" activeCell="C414" activeCellId="2" sqref="C12 C137 C414"/>
    </sheetView>
  </sheetViews>
  <sheetFormatPr baseColWidth="10" defaultRowHeight="15"/>
  <cols>
    <col min="1" max="1" width="54" customWidth="1"/>
    <col min="5" max="5" width="22" customWidth="1"/>
    <col min="6" max="6" width="21.28515625" customWidth="1"/>
    <col min="7" max="7" width="15.140625" customWidth="1"/>
    <col min="8" max="8" width="34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idden="1">
      <c r="A2" t="s">
        <v>16</v>
      </c>
      <c r="B2" s="1">
        <v>41274</v>
      </c>
      <c r="C2">
        <v>-65.13</v>
      </c>
      <c r="D2" t="s">
        <v>17</v>
      </c>
      <c r="F2">
        <v>40100101600</v>
      </c>
      <c r="G2">
        <v>20111</v>
      </c>
      <c r="I2">
        <v>33836760</v>
      </c>
      <c r="J2">
        <v>20111</v>
      </c>
      <c r="L2" s="1">
        <v>41276</v>
      </c>
      <c r="M2" t="s">
        <v>18</v>
      </c>
      <c r="N2" t="s">
        <v>19</v>
      </c>
      <c r="P2" t="s">
        <v>20</v>
      </c>
    </row>
    <row r="3" spans="1:16" hidden="1">
      <c r="A3" t="s">
        <v>21</v>
      </c>
      <c r="B3" s="1">
        <v>41276</v>
      </c>
      <c r="C3">
        <v>-16.190000000000001</v>
      </c>
      <c r="D3" t="s">
        <v>17</v>
      </c>
      <c r="E3" t="s">
        <v>22</v>
      </c>
      <c r="F3">
        <v>51430305101</v>
      </c>
      <c r="G3">
        <v>12000</v>
      </c>
      <c r="H3" t="s">
        <v>23</v>
      </c>
      <c r="I3">
        <v>33836760</v>
      </c>
      <c r="J3">
        <v>20111</v>
      </c>
      <c r="L3" s="1">
        <v>41276</v>
      </c>
      <c r="M3" t="s">
        <v>24</v>
      </c>
      <c r="N3" t="s">
        <v>22</v>
      </c>
      <c r="O3" t="s">
        <v>25</v>
      </c>
      <c r="P3" t="s">
        <v>26</v>
      </c>
    </row>
    <row r="4" spans="1:16" hidden="1">
      <c r="A4" t="s">
        <v>27</v>
      </c>
      <c r="B4" s="1">
        <v>41276</v>
      </c>
      <c r="C4">
        <v>-194.15</v>
      </c>
      <c r="D4" t="s">
        <v>17</v>
      </c>
      <c r="E4" t="s">
        <v>28</v>
      </c>
      <c r="F4">
        <v>51430605201</v>
      </c>
      <c r="G4">
        <v>12000</v>
      </c>
      <c r="H4" t="s">
        <v>23</v>
      </c>
      <c r="I4">
        <v>33836760</v>
      </c>
      <c r="J4">
        <v>20111</v>
      </c>
      <c r="L4" s="1">
        <v>41276</v>
      </c>
      <c r="M4" t="s">
        <v>29</v>
      </c>
      <c r="N4" t="s">
        <v>28</v>
      </c>
      <c r="P4" t="s">
        <v>30</v>
      </c>
    </row>
    <row r="5" spans="1:16" hidden="1">
      <c r="A5" t="s">
        <v>31</v>
      </c>
      <c r="B5" s="1">
        <v>41276</v>
      </c>
      <c r="C5">
        <v>-252.97</v>
      </c>
      <c r="D5" t="s">
        <v>17</v>
      </c>
      <c r="F5">
        <v>40100101600</v>
      </c>
      <c r="G5">
        <v>20111</v>
      </c>
      <c r="I5">
        <v>33836760</v>
      </c>
      <c r="J5">
        <v>20111</v>
      </c>
      <c r="L5" s="1">
        <v>41277</v>
      </c>
      <c r="M5" t="s">
        <v>32</v>
      </c>
      <c r="P5" t="s">
        <v>33</v>
      </c>
    </row>
    <row r="6" spans="1:16" hidden="1">
      <c r="A6" t="s">
        <v>34</v>
      </c>
      <c r="B6" s="1">
        <v>41277</v>
      </c>
      <c r="C6">
        <v>-994.17</v>
      </c>
      <c r="D6" t="s">
        <v>17</v>
      </c>
      <c r="E6" t="s">
        <v>35</v>
      </c>
      <c r="F6">
        <v>660054008</v>
      </c>
      <c r="G6">
        <v>20151</v>
      </c>
      <c r="H6" t="s">
        <v>36</v>
      </c>
      <c r="I6">
        <v>33836760</v>
      </c>
      <c r="J6">
        <v>20111</v>
      </c>
      <c r="K6" t="s">
        <v>37</v>
      </c>
      <c r="L6" s="1">
        <v>41277</v>
      </c>
      <c r="M6" t="s">
        <v>37</v>
      </c>
      <c r="N6" t="s">
        <v>35</v>
      </c>
      <c r="O6" t="s">
        <v>38</v>
      </c>
      <c r="P6">
        <v>1.2000130102213E+26</v>
      </c>
    </row>
    <row r="7" spans="1:16" hidden="1">
      <c r="A7" t="s">
        <v>39</v>
      </c>
      <c r="B7" s="1">
        <v>41277</v>
      </c>
      <c r="C7">
        <v>-16.11</v>
      </c>
      <c r="D7" t="s">
        <v>17</v>
      </c>
      <c r="E7" t="s">
        <v>35</v>
      </c>
      <c r="F7">
        <v>660054008</v>
      </c>
      <c r="G7">
        <v>20151</v>
      </c>
      <c r="H7" t="s">
        <v>36</v>
      </c>
      <c r="I7">
        <v>33836760</v>
      </c>
      <c r="J7">
        <v>20111</v>
      </c>
      <c r="K7" t="s">
        <v>40</v>
      </c>
      <c r="L7" s="1">
        <v>41277</v>
      </c>
      <c r="M7" t="s">
        <v>40</v>
      </c>
      <c r="N7" t="s">
        <v>35</v>
      </c>
      <c r="O7" t="s">
        <v>41</v>
      </c>
      <c r="P7">
        <v>1.2000130102213E+26</v>
      </c>
    </row>
    <row r="8" spans="1:16" hidden="1">
      <c r="A8" t="s">
        <v>42</v>
      </c>
      <c r="B8" s="1">
        <v>41277</v>
      </c>
      <c r="C8">
        <v>-115.6</v>
      </c>
      <c r="D8" t="s">
        <v>17</v>
      </c>
      <c r="E8" t="s">
        <v>43</v>
      </c>
      <c r="F8">
        <v>3000156109</v>
      </c>
      <c r="G8">
        <v>31000</v>
      </c>
      <c r="H8" t="s">
        <v>44</v>
      </c>
      <c r="I8">
        <v>33836760</v>
      </c>
      <c r="J8">
        <v>20111</v>
      </c>
      <c r="K8">
        <v>2013</v>
      </c>
      <c r="L8" s="1">
        <v>41277</v>
      </c>
      <c r="M8" t="s">
        <v>45</v>
      </c>
      <c r="N8" t="s">
        <v>43</v>
      </c>
      <c r="O8" t="s">
        <v>46</v>
      </c>
      <c r="P8" t="s">
        <v>47</v>
      </c>
    </row>
    <row r="9" spans="1:16" hidden="1">
      <c r="A9" t="s">
        <v>48</v>
      </c>
      <c r="B9" s="1">
        <v>41278</v>
      </c>
      <c r="C9">
        <v>-31.25</v>
      </c>
      <c r="D9" t="s">
        <v>17</v>
      </c>
      <c r="E9" t="s">
        <v>49</v>
      </c>
      <c r="F9">
        <v>696216225</v>
      </c>
      <c r="G9">
        <v>20151</v>
      </c>
      <c r="H9" t="s">
        <v>44</v>
      </c>
      <c r="I9">
        <v>33836760</v>
      </c>
      <c r="J9">
        <v>20111</v>
      </c>
      <c r="K9" t="s">
        <v>50</v>
      </c>
      <c r="L9" s="1">
        <v>41278</v>
      </c>
      <c r="M9" t="s">
        <v>50</v>
      </c>
      <c r="N9" t="s">
        <v>49</v>
      </c>
      <c r="O9" t="s">
        <v>51</v>
      </c>
      <c r="P9">
        <v>1.2000130103212999E+26</v>
      </c>
    </row>
    <row r="10" spans="1:16" hidden="1">
      <c r="A10" t="s">
        <v>52</v>
      </c>
      <c r="B10" s="1">
        <v>41278</v>
      </c>
      <c r="C10">
        <v>-548.70000000000005</v>
      </c>
      <c r="D10" t="s">
        <v>17</v>
      </c>
      <c r="F10">
        <v>40005191900</v>
      </c>
      <c r="G10">
        <v>20111</v>
      </c>
      <c r="H10" t="s">
        <v>53</v>
      </c>
      <c r="I10">
        <v>33836760</v>
      </c>
      <c r="J10">
        <v>20111</v>
      </c>
      <c r="L10" s="1">
        <v>41278</v>
      </c>
      <c r="M10" t="s">
        <v>54</v>
      </c>
      <c r="P10" t="s">
        <v>55</v>
      </c>
    </row>
    <row r="11" spans="1:16" hidden="1">
      <c r="A11" t="s">
        <v>56</v>
      </c>
      <c r="B11" s="1">
        <v>41278</v>
      </c>
      <c r="C11">
        <v>3000</v>
      </c>
      <c r="D11" t="s">
        <v>17</v>
      </c>
      <c r="E11" t="s">
        <v>25</v>
      </c>
      <c r="F11">
        <v>30033819860</v>
      </c>
      <c r="G11">
        <v>20111</v>
      </c>
      <c r="H11" t="s">
        <v>25</v>
      </c>
      <c r="I11">
        <v>33836760</v>
      </c>
      <c r="J11">
        <v>20111</v>
      </c>
      <c r="L11" s="1">
        <v>41278</v>
      </c>
      <c r="M11" t="s">
        <v>57</v>
      </c>
      <c r="N11" t="s">
        <v>25</v>
      </c>
      <c r="P11" t="s">
        <v>58</v>
      </c>
    </row>
    <row r="12" spans="1:16">
      <c r="A12" t="s">
        <v>59</v>
      </c>
      <c r="B12" s="1">
        <v>41278</v>
      </c>
      <c r="C12">
        <v>-78.900000000000006</v>
      </c>
      <c r="D12" t="s">
        <v>17</v>
      </c>
      <c r="E12" t="s">
        <v>25</v>
      </c>
      <c r="F12" t="s">
        <v>60</v>
      </c>
      <c r="G12" t="s">
        <v>61</v>
      </c>
      <c r="H12" t="s">
        <v>62</v>
      </c>
      <c r="I12" t="s">
        <v>63</v>
      </c>
      <c r="J12" t="s">
        <v>64</v>
      </c>
      <c r="K12" t="s">
        <v>65</v>
      </c>
      <c r="L12" s="1">
        <v>41278</v>
      </c>
      <c r="M12" t="s">
        <v>65</v>
      </c>
      <c r="N12" t="s">
        <v>62</v>
      </c>
      <c r="O12" t="s">
        <v>66</v>
      </c>
      <c r="P12" t="s">
        <v>67</v>
      </c>
    </row>
    <row r="13" spans="1:16" hidden="1">
      <c r="A13" t="s">
        <v>68</v>
      </c>
      <c r="B13" s="1">
        <v>41278</v>
      </c>
      <c r="C13">
        <v>-21</v>
      </c>
      <c r="D13" t="s">
        <v>17</v>
      </c>
      <c r="E13" t="s">
        <v>25</v>
      </c>
      <c r="F13">
        <v>33836760</v>
      </c>
      <c r="G13">
        <v>20111</v>
      </c>
      <c r="H13" t="s">
        <v>69</v>
      </c>
      <c r="I13">
        <v>5240009</v>
      </c>
      <c r="J13">
        <v>60000</v>
      </c>
      <c r="K13">
        <v>922970484533</v>
      </c>
      <c r="L13" s="1">
        <v>41278</v>
      </c>
      <c r="M13" t="s">
        <v>70</v>
      </c>
      <c r="N13" t="s">
        <v>69</v>
      </c>
      <c r="P13" t="s">
        <v>71</v>
      </c>
    </row>
    <row r="14" spans="1:16" hidden="1">
      <c r="A14" t="s">
        <v>72</v>
      </c>
      <c r="B14" s="1">
        <v>41278</v>
      </c>
      <c r="C14">
        <v>-48.5</v>
      </c>
      <c r="D14" t="s">
        <v>17</v>
      </c>
      <c r="F14">
        <v>40100101600</v>
      </c>
      <c r="G14">
        <v>20111</v>
      </c>
      <c r="I14">
        <v>33836760</v>
      </c>
      <c r="J14">
        <v>20111</v>
      </c>
      <c r="L14" s="1">
        <v>41278</v>
      </c>
      <c r="M14" t="s">
        <v>73</v>
      </c>
      <c r="P14" t="s">
        <v>74</v>
      </c>
    </row>
    <row r="15" spans="1:16" hidden="1">
      <c r="A15" t="s">
        <v>75</v>
      </c>
      <c r="B15" s="1">
        <v>41281</v>
      </c>
      <c r="C15">
        <v>-27.7</v>
      </c>
      <c r="D15" t="s">
        <v>17</v>
      </c>
      <c r="E15" t="s">
        <v>76</v>
      </c>
      <c r="F15">
        <v>90029486</v>
      </c>
      <c r="G15">
        <v>60000</v>
      </c>
      <c r="H15" t="s">
        <v>25</v>
      </c>
      <c r="I15">
        <v>33836760</v>
      </c>
      <c r="J15">
        <v>20111</v>
      </c>
      <c r="K15">
        <v>199400842369</v>
      </c>
      <c r="L15" s="1">
        <v>41281</v>
      </c>
      <c r="M15" t="s">
        <v>77</v>
      </c>
      <c r="N15" t="s">
        <v>76</v>
      </c>
      <c r="P15" t="s">
        <v>78</v>
      </c>
    </row>
    <row r="16" spans="1:16" hidden="1">
      <c r="A16" t="s">
        <v>79</v>
      </c>
      <c r="B16" s="1">
        <v>41281</v>
      </c>
      <c r="C16">
        <v>-58.15</v>
      </c>
      <c r="D16" t="s">
        <v>17</v>
      </c>
      <c r="E16" t="s">
        <v>80</v>
      </c>
      <c r="F16">
        <v>7501818</v>
      </c>
      <c r="G16">
        <v>60000</v>
      </c>
      <c r="H16" t="s">
        <v>23</v>
      </c>
      <c r="I16">
        <v>33836760</v>
      </c>
      <c r="J16">
        <v>20111</v>
      </c>
      <c r="K16">
        <v>90805621724</v>
      </c>
      <c r="L16" s="1">
        <v>41281</v>
      </c>
      <c r="M16" t="s">
        <v>81</v>
      </c>
      <c r="N16" t="s">
        <v>80</v>
      </c>
      <c r="O16" t="s">
        <v>82</v>
      </c>
      <c r="P16" t="s">
        <v>83</v>
      </c>
    </row>
    <row r="17" spans="1:16" hidden="1">
      <c r="A17" t="s">
        <v>84</v>
      </c>
      <c r="B17" s="1">
        <v>41281</v>
      </c>
      <c r="C17">
        <v>-400</v>
      </c>
      <c r="D17" t="s">
        <v>17</v>
      </c>
      <c r="E17" t="s">
        <v>25</v>
      </c>
      <c r="F17">
        <v>33836760</v>
      </c>
      <c r="G17">
        <v>20111</v>
      </c>
      <c r="H17" t="s">
        <v>25</v>
      </c>
      <c r="I17">
        <v>30033819860</v>
      </c>
      <c r="J17">
        <v>20111</v>
      </c>
      <c r="L17" s="1">
        <v>41281</v>
      </c>
      <c r="M17" t="s">
        <v>85</v>
      </c>
      <c r="N17" t="s">
        <v>25</v>
      </c>
      <c r="P17" t="s">
        <v>86</v>
      </c>
    </row>
    <row r="18" spans="1:16" hidden="1">
      <c r="A18" t="s">
        <v>87</v>
      </c>
      <c r="B18" s="1">
        <v>41281</v>
      </c>
      <c r="C18">
        <v>-50</v>
      </c>
      <c r="D18" t="s">
        <v>17</v>
      </c>
      <c r="E18" t="s">
        <v>88</v>
      </c>
      <c r="F18">
        <v>3291359628</v>
      </c>
      <c r="G18">
        <v>24012</v>
      </c>
      <c r="H18" t="s">
        <v>89</v>
      </c>
      <c r="I18">
        <v>33836760</v>
      </c>
      <c r="J18">
        <v>20111</v>
      </c>
      <c r="K18">
        <v>3291359628</v>
      </c>
      <c r="L18" s="1">
        <v>41281</v>
      </c>
      <c r="M18" t="s">
        <v>90</v>
      </c>
      <c r="N18" t="s">
        <v>88</v>
      </c>
      <c r="P18" t="s">
        <v>91</v>
      </c>
    </row>
    <row r="19" spans="1:16" hidden="1">
      <c r="A19" t="s">
        <v>92</v>
      </c>
      <c r="B19" s="1">
        <v>41248</v>
      </c>
      <c r="C19">
        <v>-3</v>
      </c>
      <c r="D19" t="s">
        <v>17</v>
      </c>
      <c r="F19">
        <v>99923106001</v>
      </c>
      <c r="G19">
        <v>20111</v>
      </c>
      <c r="I19">
        <v>33836760</v>
      </c>
      <c r="J19">
        <v>20111</v>
      </c>
      <c r="K19" t="s">
        <v>93</v>
      </c>
      <c r="L19" s="1">
        <v>41281</v>
      </c>
      <c r="M19" t="s">
        <v>94</v>
      </c>
      <c r="O19" t="s">
        <v>95</v>
      </c>
      <c r="P19" t="s">
        <v>96</v>
      </c>
    </row>
    <row r="20" spans="1:16" hidden="1">
      <c r="A20" t="s">
        <v>97</v>
      </c>
      <c r="B20" s="1">
        <v>41281</v>
      </c>
      <c r="C20">
        <v>-290</v>
      </c>
      <c r="D20" t="s">
        <v>17</v>
      </c>
      <c r="F20">
        <v>40100101600</v>
      </c>
      <c r="G20">
        <v>20111</v>
      </c>
      <c r="I20">
        <v>33836760</v>
      </c>
      <c r="J20">
        <v>20111</v>
      </c>
      <c r="L20" s="1">
        <v>41281</v>
      </c>
      <c r="M20" t="s">
        <v>98</v>
      </c>
      <c r="P20" t="s">
        <v>99</v>
      </c>
    </row>
    <row r="21" spans="1:16" hidden="1">
      <c r="A21" t="s">
        <v>100</v>
      </c>
      <c r="B21" s="1">
        <v>41282</v>
      </c>
      <c r="C21">
        <v>0</v>
      </c>
      <c r="D21" t="s">
        <v>17</v>
      </c>
      <c r="I21">
        <v>33836760</v>
      </c>
      <c r="J21">
        <v>20111</v>
      </c>
      <c r="L21" s="1">
        <v>41282</v>
      </c>
      <c r="M21" t="s">
        <v>101</v>
      </c>
      <c r="N21" t="s">
        <v>102</v>
      </c>
      <c r="O21" t="s">
        <v>103</v>
      </c>
      <c r="P21" t="s">
        <v>104</v>
      </c>
    </row>
    <row r="22" spans="1:16" hidden="1">
      <c r="A22" t="s">
        <v>105</v>
      </c>
      <c r="B22" s="1">
        <v>41281</v>
      </c>
      <c r="C22">
        <v>-6.49</v>
      </c>
      <c r="D22" t="s">
        <v>17</v>
      </c>
      <c r="F22">
        <v>99923106001</v>
      </c>
      <c r="G22">
        <v>20111</v>
      </c>
      <c r="I22">
        <v>33836760</v>
      </c>
      <c r="J22">
        <v>20111</v>
      </c>
      <c r="K22" t="s">
        <v>106</v>
      </c>
      <c r="L22" s="1">
        <v>41282</v>
      </c>
      <c r="M22" t="s">
        <v>107</v>
      </c>
      <c r="P22" t="s">
        <v>108</v>
      </c>
    </row>
    <row r="23" spans="1:16" hidden="1">
      <c r="A23" t="s">
        <v>109</v>
      </c>
      <c r="B23" s="1">
        <v>41283</v>
      </c>
      <c r="C23">
        <v>-24.25</v>
      </c>
      <c r="D23" t="s">
        <v>17</v>
      </c>
      <c r="F23">
        <v>21246</v>
      </c>
      <c r="G23">
        <v>20404</v>
      </c>
      <c r="H23" t="s">
        <v>110</v>
      </c>
      <c r="I23">
        <v>33836760</v>
      </c>
      <c r="J23">
        <v>20111</v>
      </c>
      <c r="L23" s="1">
        <v>41283</v>
      </c>
      <c r="M23" t="s">
        <v>111</v>
      </c>
      <c r="O23" t="s">
        <v>112</v>
      </c>
      <c r="P23" t="s">
        <v>113</v>
      </c>
    </row>
    <row r="24" spans="1:16" hidden="1">
      <c r="A24" t="s">
        <v>114</v>
      </c>
      <c r="B24" s="1">
        <v>41284</v>
      </c>
      <c r="C24">
        <v>-73.2</v>
      </c>
      <c r="D24" t="s">
        <v>17</v>
      </c>
      <c r="E24" t="s">
        <v>115</v>
      </c>
      <c r="F24">
        <v>1216066</v>
      </c>
      <c r="G24">
        <v>20100</v>
      </c>
      <c r="H24" t="s">
        <v>89</v>
      </c>
      <c r="I24">
        <v>33836760</v>
      </c>
      <c r="J24">
        <v>20111</v>
      </c>
      <c r="K24">
        <v>2943464</v>
      </c>
      <c r="L24" s="1">
        <v>41284</v>
      </c>
      <c r="M24" t="s">
        <v>116</v>
      </c>
      <c r="N24" t="s">
        <v>115</v>
      </c>
      <c r="O24" t="s">
        <v>117</v>
      </c>
      <c r="P24" t="s">
        <v>118</v>
      </c>
    </row>
    <row r="25" spans="1:16" hidden="1">
      <c r="A25" t="s">
        <v>119</v>
      </c>
      <c r="B25" s="1">
        <v>41288</v>
      </c>
      <c r="C25">
        <v>-11.85</v>
      </c>
      <c r="D25" t="s">
        <v>17</v>
      </c>
      <c r="F25">
        <v>40100101600</v>
      </c>
      <c r="G25">
        <v>20111</v>
      </c>
      <c r="I25">
        <v>33836760</v>
      </c>
      <c r="J25">
        <v>20111</v>
      </c>
      <c r="L25" s="1">
        <v>41288</v>
      </c>
      <c r="M25" t="s">
        <v>120</v>
      </c>
      <c r="P25" t="s">
        <v>121</v>
      </c>
    </row>
    <row r="26" spans="1:16" hidden="1">
      <c r="A26" t="s">
        <v>122</v>
      </c>
      <c r="B26" s="1">
        <v>41288</v>
      </c>
      <c r="C26">
        <v>-390</v>
      </c>
      <c r="D26" t="s">
        <v>17</v>
      </c>
      <c r="F26">
        <v>40100101600</v>
      </c>
      <c r="G26">
        <v>20111</v>
      </c>
      <c r="I26">
        <v>33836760</v>
      </c>
      <c r="J26">
        <v>20111</v>
      </c>
      <c r="L26" s="1">
        <v>41288</v>
      </c>
      <c r="M26" t="s">
        <v>123</v>
      </c>
      <c r="P26" t="s">
        <v>124</v>
      </c>
    </row>
    <row r="27" spans="1:16" hidden="1">
      <c r="A27" t="s">
        <v>125</v>
      </c>
      <c r="B27" s="1">
        <v>41288</v>
      </c>
      <c r="C27">
        <v>-67.540000000000006</v>
      </c>
      <c r="D27" t="s">
        <v>17</v>
      </c>
      <c r="F27">
        <v>40100101600</v>
      </c>
      <c r="G27">
        <v>20111</v>
      </c>
      <c r="I27">
        <v>33836760</v>
      </c>
      <c r="J27">
        <v>20111</v>
      </c>
      <c r="L27" s="1">
        <v>41288</v>
      </c>
      <c r="M27" t="s">
        <v>126</v>
      </c>
      <c r="P27" t="s">
        <v>127</v>
      </c>
    </row>
    <row r="28" spans="1:16" hidden="1">
      <c r="A28" t="s">
        <v>128</v>
      </c>
      <c r="B28" s="1">
        <v>41288</v>
      </c>
      <c r="C28">
        <v>-13.5</v>
      </c>
      <c r="D28" t="s">
        <v>17</v>
      </c>
      <c r="F28">
        <v>99923106001</v>
      </c>
      <c r="G28">
        <v>20111</v>
      </c>
      <c r="I28">
        <v>33836760</v>
      </c>
      <c r="J28">
        <v>20111</v>
      </c>
      <c r="K28" t="s">
        <v>129</v>
      </c>
      <c r="L28" s="1">
        <v>41289</v>
      </c>
      <c r="M28" t="s">
        <v>130</v>
      </c>
      <c r="P28" t="s">
        <v>131</v>
      </c>
    </row>
    <row r="29" spans="1:16" hidden="1">
      <c r="A29" t="s">
        <v>132</v>
      </c>
      <c r="B29" s="1">
        <v>41291</v>
      </c>
      <c r="C29">
        <v>-120</v>
      </c>
      <c r="D29" t="s">
        <v>17</v>
      </c>
      <c r="E29" t="s">
        <v>25</v>
      </c>
      <c r="F29">
        <v>33836760</v>
      </c>
      <c r="G29">
        <v>20111</v>
      </c>
      <c r="H29" t="s">
        <v>133</v>
      </c>
      <c r="I29">
        <v>717330</v>
      </c>
      <c r="J29">
        <v>32939</v>
      </c>
      <c r="L29" s="1">
        <v>41291</v>
      </c>
      <c r="M29" t="s">
        <v>134</v>
      </c>
      <c r="N29" t="s">
        <v>133</v>
      </c>
      <c r="P29" t="s">
        <v>135</v>
      </c>
    </row>
    <row r="30" spans="1:16" hidden="1">
      <c r="A30" t="s">
        <v>136</v>
      </c>
      <c r="B30" s="1">
        <v>41291</v>
      </c>
      <c r="C30">
        <v>-721.34</v>
      </c>
      <c r="D30" t="s">
        <v>17</v>
      </c>
      <c r="E30" t="s">
        <v>25</v>
      </c>
      <c r="F30" t="s">
        <v>60</v>
      </c>
      <c r="G30" t="s">
        <v>61</v>
      </c>
      <c r="H30" t="s">
        <v>137</v>
      </c>
      <c r="I30" t="s">
        <v>138</v>
      </c>
      <c r="K30">
        <v>15304713</v>
      </c>
      <c r="L30" s="1">
        <v>41291</v>
      </c>
      <c r="M30" t="s">
        <v>139</v>
      </c>
      <c r="N30" t="s">
        <v>137</v>
      </c>
      <c r="P30" t="s">
        <v>140</v>
      </c>
    </row>
    <row r="31" spans="1:16" hidden="1">
      <c r="A31" t="s">
        <v>141</v>
      </c>
      <c r="B31" s="1">
        <v>41291</v>
      </c>
      <c r="C31">
        <v>3200</v>
      </c>
      <c r="D31" t="s">
        <v>17</v>
      </c>
      <c r="E31" t="s">
        <v>25</v>
      </c>
      <c r="F31">
        <v>30033819860</v>
      </c>
      <c r="G31">
        <v>20111</v>
      </c>
      <c r="H31" t="s">
        <v>25</v>
      </c>
      <c r="I31">
        <v>33836760</v>
      </c>
      <c r="J31">
        <v>20111</v>
      </c>
      <c r="L31" s="1">
        <v>41291</v>
      </c>
      <c r="M31" t="s">
        <v>142</v>
      </c>
      <c r="N31" t="s">
        <v>25</v>
      </c>
      <c r="P31" t="s">
        <v>143</v>
      </c>
    </row>
    <row r="32" spans="1:16" hidden="1">
      <c r="A32" t="s">
        <v>144</v>
      </c>
      <c r="B32" s="1">
        <v>41291</v>
      </c>
      <c r="C32">
        <v>-50</v>
      </c>
      <c r="D32" t="s">
        <v>17</v>
      </c>
      <c r="E32" t="s">
        <v>25</v>
      </c>
      <c r="F32">
        <v>33836760</v>
      </c>
      <c r="G32">
        <v>20111</v>
      </c>
      <c r="H32" t="s">
        <v>145</v>
      </c>
      <c r="I32">
        <v>90230000</v>
      </c>
      <c r="J32">
        <v>60000</v>
      </c>
      <c r="K32">
        <v>130100710856</v>
      </c>
      <c r="L32" s="1">
        <v>41291</v>
      </c>
      <c r="M32" t="s">
        <v>146</v>
      </c>
      <c r="N32" t="s">
        <v>145</v>
      </c>
      <c r="P32" t="s">
        <v>147</v>
      </c>
    </row>
    <row r="33" spans="1:16" hidden="1">
      <c r="A33" t="s">
        <v>148</v>
      </c>
      <c r="B33" s="1">
        <v>41291</v>
      </c>
      <c r="C33">
        <v>-2300</v>
      </c>
      <c r="D33" t="s">
        <v>17</v>
      </c>
      <c r="F33">
        <v>40200100455</v>
      </c>
      <c r="G33">
        <v>20111</v>
      </c>
      <c r="I33">
        <v>33836760</v>
      </c>
      <c r="J33">
        <v>20111</v>
      </c>
      <c r="L33" s="1">
        <v>41291</v>
      </c>
      <c r="M33" t="s">
        <v>149</v>
      </c>
      <c r="P33" t="s">
        <v>150</v>
      </c>
    </row>
    <row r="34" spans="1:16" hidden="1">
      <c r="A34" t="s">
        <v>151</v>
      </c>
      <c r="B34" s="1">
        <v>41295</v>
      </c>
      <c r="C34">
        <v>-418.43</v>
      </c>
      <c r="D34" t="s">
        <v>17</v>
      </c>
      <c r="E34" t="s">
        <v>25</v>
      </c>
      <c r="F34">
        <v>33836760</v>
      </c>
      <c r="G34">
        <v>20111</v>
      </c>
      <c r="H34" t="s">
        <v>152</v>
      </c>
      <c r="I34">
        <v>30033819860</v>
      </c>
      <c r="J34">
        <v>20111</v>
      </c>
      <c r="L34" s="1">
        <v>41295</v>
      </c>
      <c r="M34" t="s">
        <v>153</v>
      </c>
      <c r="N34" t="s">
        <v>152</v>
      </c>
      <c r="P34" t="s">
        <v>154</v>
      </c>
    </row>
    <row r="35" spans="1:16" hidden="1">
      <c r="A35" t="s">
        <v>155</v>
      </c>
      <c r="B35" s="1">
        <v>41300</v>
      </c>
      <c r="C35">
        <v>-200</v>
      </c>
      <c r="D35" t="s">
        <v>17</v>
      </c>
      <c r="F35">
        <v>40100101600</v>
      </c>
      <c r="G35">
        <v>20111</v>
      </c>
      <c r="I35">
        <v>33836760</v>
      </c>
      <c r="J35">
        <v>20111</v>
      </c>
      <c r="L35" s="1">
        <v>41302</v>
      </c>
      <c r="M35" t="s">
        <v>156</v>
      </c>
      <c r="P35" t="s">
        <v>157</v>
      </c>
    </row>
    <row r="36" spans="1:16" hidden="1">
      <c r="A36" t="s">
        <v>158</v>
      </c>
      <c r="B36" s="1">
        <v>41299</v>
      </c>
      <c r="C36">
        <v>-13.79</v>
      </c>
      <c r="D36" t="s">
        <v>17</v>
      </c>
      <c r="F36">
        <v>99923106001</v>
      </c>
      <c r="G36">
        <v>20111</v>
      </c>
      <c r="I36">
        <v>33836760</v>
      </c>
      <c r="J36">
        <v>20111</v>
      </c>
      <c r="K36" t="s">
        <v>159</v>
      </c>
      <c r="L36" s="1">
        <v>41302</v>
      </c>
      <c r="M36" t="s">
        <v>160</v>
      </c>
      <c r="P36" t="s">
        <v>161</v>
      </c>
    </row>
    <row r="37" spans="1:16" hidden="1">
      <c r="A37" t="s">
        <v>162</v>
      </c>
      <c r="B37" s="1">
        <v>41302</v>
      </c>
      <c r="C37">
        <v>-74.760000000000005</v>
      </c>
      <c r="D37" t="s">
        <v>17</v>
      </c>
      <c r="F37">
        <v>40100101600</v>
      </c>
      <c r="G37">
        <v>20111</v>
      </c>
      <c r="I37">
        <v>33836760</v>
      </c>
      <c r="J37">
        <v>20111</v>
      </c>
      <c r="L37" s="1">
        <v>41302</v>
      </c>
      <c r="M37" t="s">
        <v>163</v>
      </c>
      <c r="P37" t="s">
        <v>164</v>
      </c>
    </row>
    <row r="38" spans="1:16" hidden="1">
      <c r="A38" t="s">
        <v>165</v>
      </c>
      <c r="B38" s="1">
        <v>41304</v>
      </c>
      <c r="C38">
        <v>3046.65</v>
      </c>
      <c r="D38" t="s">
        <v>17</v>
      </c>
      <c r="E38" t="s">
        <v>166</v>
      </c>
      <c r="F38">
        <v>50222000207</v>
      </c>
      <c r="G38">
        <v>12000</v>
      </c>
      <c r="H38" t="s">
        <v>23</v>
      </c>
      <c r="I38">
        <v>33836760</v>
      </c>
      <c r="J38">
        <v>20111</v>
      </c>
      <c r="K38" t="s">
        <v>167</v>
      </c>
      <c r="L38" s="1">
        <v>41304</v>
      </c>
      <c r="M38" t="s">
        <v>167</v>
      </c>
      <c r="N38" t="s">
        <v>166</v>
      </c>
      <c r="P38">
        <v>1.2000130129213E+26</v>
      </c>
    </row>
    <row r="39" spans="1:16" hidden="1">
      <c r="A39" t="s">
        <v>168</v>
      </c>
      <c r="B39" s="1">
        <v>41306</v>
      </c>
      <c r="C39">
        <v>-60</v>
      </c>
      <c r="D39" t="s">
        <v>17</v>
      </c>
      <c r="E39" t="s">
        <v>169</v>
      </c>
      <c r="F39">
        <v>29112683900</v>
      </c>
      <c r="G39">
        <v>20111</v>
      </c>
      <c r="H39" t="s">
        <v>23</v>
      </c>
      <c r="I39">
        <v>33836760</v>
      </c>
      <c r="J39">
        <v>20111</v>
      </c>
      <c r="K39">
        <v>534010281470</v>
      </c>
      <c r="L39" s="1">
        <v>41306</v>
      </c>
      <c r="M39" t="s">
        <v>170</v>
      </c>
      <c r="N39" t="s">
        <v>169</v>
      </c>
      <c r="P39" t="s">
        <v>171</v>
      </c>
    </row>
    <row r="40" spans="1:16" hidden="1">
      <c r="A40" t="s">
        <v>21</v>
      </c>
      <c r="B40" s="1">
        <v>41306</v>
      </c>
      <c r="C40">
        <v>-16.190000000000001</v>
      </c>
      <c r="D40" t="s">
        <v>17</v>
      </c>
      <c r="E40" t="s">
        <v>22</v>
      </c>
      <c r="F40">
        <v>51430305101</v>
      </c>
      <c r="G40">
        <v>12000</v>
      </c>
      <c r="H40" t="s">
        <v>23</v>
      </c>
      <c r="I40">
        <v>33836760</v>
      </c>
      <c r="J40">
        <v>20111</v>
      </c>
      <c r="L40" s="1">
        <v>41306</v>
      </c>
      <c r="M40" t="s">
        <v>24</v>
      </c>
      <c r="N40" t="s">
        <v>22</v>
      </c>
      <c r="O40" t="s">
        <v>25</v>
      </c>
      <c r="P40" t="s">
        <v>172</v>
      </c>
    </row>
    <row r="41" spans="1:16" hidden="1">
      <c r="A41" t="s">
        <v>27</v>
      </c>
      <c r="B41" s="1">
        <v>41306</v>
      </c>
      <c r="C41">
        <v>-194.15</v>
      </c>
      <c r="D41" t="s">
        <v>17</v>
      </c>
      <c r="E41" t="s">
        <v>28</v>
      </c>
      <c r="F41">
        <v>51430605201</v>
      </c>
      <c r="G41">
        <v>12000</v>
      </c>
      <c r="H41" t="s">
        <v>23</v>
      </c>
      <c r="I41">
        <v>33836760</v>
      </c>
      <c r="J41">
        <v>20111</v>
      </c>
      <c r="L41" s="1">
        <v>41306</v>
      </c>
      <c r="M41" t="s">
        <v>29</v>
      </c>
      <c r="N41" t="s">
        <v>28</v>
      </c>
      <c r="P41" t="s">
        <v>173</v>
      </c>
    </row>
    <row r="42" spans="1:16" hidden="1">
      <c r="A42" t="s">
        <v>174</v>
      </c>
      <c r="B42" s="1">
        <v>41306</v>
      </c>
      <c r="C42">
        <v>-117.5</v>
      </c>
      <c r="D42" t="s">
        <v>17</v>
      </c>
      <c r="F42">
        <v>40100101600</v>
      </c>
      <c r="G42">
        <v>20111</v>
      </c>
      <c r="I42">
        <v>33836760</v>
      </c>
      <c r="J42">
        <v>20111</v>
      </c>
      <c r="L42" s="1">
        <v>41306</v>
      </c>
      <c r="M42" t="s">
        <v>175</v>
      </c>
      <c r="P42" t="s">
        <v>176</v>
      </c>
    </row>
    <row r="43" spans="1:16" hidden="1">
      <c r="A43" t="s">
        <v>177</v>
      </c>
      <c r="B43" s="1">
        <v>41306</v>
      </c>
      <c r="C43">
        <v>-400</v>
      </c>
      <c r="D43" t="s">
        <v>17</v>
      </c>
      <c r="F43">
        <v>40100101600</v>
      </c>
      <c r="G43">
        <v>20111</v>
      </c>
      <c r="I43">
        <v>33836760</v>
      </c>
      <c r="J43">
        <v>20111</v>
      </c>
      <c r="L43" s="1">
        <v>41309</v>
      </c>
      <c r="M43" t="s">
        <v>178</v>
      </c>
      <c r="N43" t="s">
        <v>179</v>
      </c>
      <c r="P43" t="s">
        <v>180</v>
      </c>
    </row>
    <row r="44" spans="1:16" hidden="1">
      <c r="A44" t="s">
        <v>181</v>
      </c>
      <c r="B44" s="1">
        <v>41307</v>
      </c>
      <c r="C44">
        <v>-92.95</v>
      </c>
      <c r="D44" t="s">
        <v>17</v>
      </c>
      <c r="F44">
        <v>40100101600</v>
      </c>
      <c r="G44">
        <v>20111</v>
      </c>
      <c r="I44">
        <v>33836760</v>
      </c>
      <c r="J44">
        <v>20111</v>
      </c>
      <c r="L44" s="1">
        <v>41309</v>
      </c>
      <c r="M44" t="s">
        <v>182</v>
      </c>
      <c r="P44" t="s">
        <v>183</v>
      </c>
    </row>
    <row r="45" spans="1:16" hidden="1">
      <c r="A45" t="s">
        <v>184</v>
      </c>
      <c r="B45" s="1">
        <v>41307</v>
      </c>
      <c r="C45">
        <v>-39.35</v>
      </c>
      <c r="D45" t="s">
        <v>17</v>
      </c>
      <c r="F45">
        <v>40100101600</v>
      </c>
      <c r="G45">
        <v>20111</v>
      </c>
      <c r="I45">
        <v>33836760</v>
      </c>
      <c r="J45">
        <v>20111</v>
      </c>
      <c r="L45" s="1">
        <v>41309</v>
      </c>
      <c r="M45" t="s">
        <v>185</v>
      </c>
      <c r="P45" t="s">
        <v>186</v>
      </c>
    </row>
    <row r="46" spans="1:16" hidden="1">
      <c r="A46" t="s">
        <v>187</v>
      </c>
      <c r="B46" s="1">
        <v>41309</v>
      </c>
      <c r="C46">
        <v>-54.69</v>
      </c>
      <c r="D46" t="s">
        <v>17</v>
      </c>
      <c r="E46" t="s">
        <v>80</v>
      </c>
      <c r="F46">
        <v>7501818</v>
      </c>
      <c r="G46">
        <v>60000</v>
      </c>
      <c r="H46" t="s">
        <v>23</v>
      </c>
      <c r="I46">
        <v>33836760</v>
      </c>
      <c r="J46">
        <v>20111</v>
      </c>
      <c r="K46">
        <v>190010155925</v>
      </c>
      <c r="L46" s="1">
        <v>41309</v>
      </c>
      <c r="M46" t="s">
        <v>188</v>
      </c>
      <c r="N46" t="s">
        <v>80</v>
      </c>
      <c r="O46" t="s">
        <v>189</v>
      </c>
      <c r="P46" t="s">
        <v>190</v>
      </c>
    </row>
    <row r="47" spans="1:16" hidden="1">
      <c r="A47" t="s">
        <v>191</v>
      </c>
      <c r="B47" s="1">
        <v>41309</v>
      </c>
      <c r="C47">
        <v>-48.15</v>
      </c>
      <c r="D47" t="s">
        <v>17</v>
      </c>
      <c r="E47" t="s">
        <v>192</v>
      </c>
      <c r="F47">
        <v>404011011</v>
      </c>
      <c r="G47">
        <v>31000</v>
      </c>
      <c r="H47" t="s">
        <v>25</v>
      </c>
      <c r="I47">
        <v>33836760</v>
      </c>
      <c r="J47">
        <v>20111</v>
      </c>
      <c r="K47" t="s">
        <v>193</v>
      </c>
      <c r="L47" s="1">
        <v>41309</v>
      </c>
      <c r="M47" t="s">
        <v>193</v>
      </c>
      <c r="N47" t="s">
        <v>192</v>
      </c>
      <c r="O47" t="s">
        <v>194</v>
      </c>
      <c r="P47" t="s">
        <v>195</v>
      </c>
    </row>
    <row r="48" spans="1:16" hidden="1">
      <c r="A48" t="s">
        <v>34</v>
      </c>
      <c r="B48" s="1">
        <v>41309</v>
      </c>
      <c r="C48">
        <v>-994.17</v>
      </c>
      <c r="D48" t="s">
        <v>17</v>
      </c>
      <c r="E48" t="s">
        <v>35</v>
      </c>
      <c r="F48">
        <v>660054008</v>
      </c>
      <c r="G48">
        <v>20151</v>
      </c>
      <c r="H48" t="s">
        <v>36</v>
      </c>
      <c r="I48">
        <v>33836760</v>
      </c>
      <c r="J48">
        <v>20111</v>
      </c>
      <c r="K48" t="s">
        <v>37</v>
      </c>
      <c r="L48" s="1">
        <v>41309</v>
      </c>
      <c r="M48" t="s">
        <v>37</v>
      </c>
      <c r="N48" t="s">
        <v>35</v>
      </c>
      <c r="O48" t="s">
        <v>196</v>
      </c>
      <c r="P48">
        <v>1.2000130201213E+26</v>
      </c>
    </row>
    <row r="49" spans="1:16" hidden="1">
      <c r="A49" t="s">
        <v>39</v>
      </c>
      <c r="B49" s="1">
        <v>41309</v>
      </c>
      <c r="C49">
        <v>-16.11</v>
      </c>
      <c r="D49" t="s">
        <v>17</v>
      </c>
      <c r="E49" t="s">
        <v>35</v>
      </c>
      <c r="F49">
        <v>660054008</v>
      </c>
      <c r="G49">
        <v>20151</v>
      </c>
      <c r="H49" t="s">
        <v>36</v>
      </c>
      <c r="I49">
        <v>33836760</v>
      </c>
      <c r="J49">
        <v>20111</v>
      </c>
      <c r="K49" t="s">
        <v>40</v>
      </c>
      <c r="L49" s="1">
        <v>41309</v>
      </c>
      <c r="M49" t="s">
        <v>40</v>
      </c>
      <c r="N49" t="s">
        <v>35</v>
      </c>
      <c r="O49" t="s">
        <v>197</v>
      </c>
      <c r="P49">
        <v>1.2000130201213E+26</v>
      </c>
    </row>
    <row r="50" spans="1:16" hidden="1">
      <c r="A50" t="s">
        <v>198</v>
      </c>
      <c r="B50" s="1">
        <v>41309</v>
      </c>
      <c r="C50">
        <v>-514.64</v>
      </c>
      <c r="D50" t="s">
        <v>17</v>
      </c>
      <c r="F50">
        <v>40005191900</v>
      </c>
      <c r="G50">
        <v>20111</v>
      </c>
      <c r="H50" t="s">
        <v>53</v>
      </c>
      <c r="I50">
        <v>33836760</v>
      </c>
      <c r="J50">
        <v>20111</v>
      </c>
      <c r="L50" s="1">
        <v>41309</v>
      </c>
      <c r="M50" t="s">
        <v>199</v>
      </c>
      <c r="P50" t="s">
        <v>200</v>
      </c>
    </row>
    <row r="51" spans="1:16" hidden="1">
      <c r="A51" t="s">
        <v>201</v>
      </c>
      <c r="B51" s="1">
        <v>41308</v>
      </c>
      <c r="C51">
        <v>-120.69</v>
      </c>
      <c r="D51" t="s">
        <v>17</v>
      </c>
      <c r="F51">
        <v>40100101600</v>
      </c>
      <c r="G51">
        <v>20111</v>
      </c>
      <c r="I51">
        <v>33836760</v>
      </c>
      <c r="J51">
        <v>20111</v>
      </c>
      <c r="L51" s="1">
        <v>41309</v>
      </c>
      <c r="M51" t="s">
        <v>202</v>
      </c>
      <c r="N51" t="s">
        <v>203</v>
      </c>
      <c r="P51" t="s">
        <v>204</v>
      </c>
    </row>
    <row r="52" spans="1:16" hidden="1">
      <c r="A52" t="s">
        <v>205</v>
      </c>
      <c r="B52" s="1">
        <v>41306</v>
      </c>
      <c r="C52">
        <v>-29.99</v>
      </c>
      <c r="D52" t="s">
        <v>17</v>
      </c>
      <c r="F52">
        <v>40100101600</v>
      </c>
      <c r="G52">
        <v>20111</v>
      </c>
      <c r="I52">
        <v>33836760</v>
      </c>
      <c r="J52">
        <v>20111</v>
      </c>
      <c r="L52" s="1">
        <v>41309</v>
      </c>
      <c r="M52" t="s">
        <v>206</v>
      </c>
      <c r="N52" t="s">
        <v>207</v>
      </c>
      <c r="P52" t="s">
        <v>208</v>
      </c>
    </row>
    <row r="53" spans="1:16" hidden="1">
      <c r="A53" t="s">
        <v>209</v>
      </c>
      <c r="B53" s="1">
        <v>41309</v>
      </c>
      <c r="C53">
        <v>-96.17</v>
      </c>
      <c r="D53" t="s">
        <v>17</v>
      </c>
      <c r="F53">
        <v>40100101600</v>
      </c>
      <c r="G53">
        <v>20111</v>
      </c>
      <c r="I53">
        <v>33836760</v>
      </c>
      <c r="J53">
        <v>20111</v>
      </c>
      <c r="L53" s="1">
        <v>41309</v>
      </c>
      <c r="M53" t="s">
        <v>210</v>
      </c>
      <c r="P53" t="s">
        <v>211</v>
      </c>
    </row>
    <row r="54" spans="1:16" hidden="1">
      <c r="A54" t="s">
        <v>212</v>
      </c>
      <c r="B54" s="1">
        <v>41310</v>
      </c>
      <c r="C54">
        <v>-12.79</v>
      </c>
      <c r="D54" t="s">
        <v>17</v>
      </c>
      <c r="E54" t="s">
        <v>76</v>
      </c>
      <c r="F54">
        <v>90029486</v>
      </c>
      <c r="G54">
        <v>60000</v>
      </c>
      <c r="H54" t="s">
        <v>25</v>
      </c>
      <c r="I54">
        <v>33836760</v>
      </c>
      <c r="J54">
        <v>20111</v>
      </c>
      <c r="K54">
        <v>199400456334</v>
      </c>
      <c r="L54" s="1">
        <v>41310</v>
      </c>
      <c r="M54" t="s">
        <v>213</v>
      </c>
      <c r="N54" t="s">
        <v>76</v>
      </c>
      <c r="P54" t="s">
        <v>214</v>
      </c>
    </row>
    <row r="55" spans="1:16" hidden="1">
      <c r="A55" t="s">
        <v>84</v>
      </c>
      <c r="B55" s="1">
        <v>41310</v>
      </c>
      <c r="C55">
        <v>-400</v>
      </c>
      <c r="D55" t="s">
        <v>17</v>
      </c>
      <c r="E55" t="s">
        <v>25</v>
      </c>
      <c r="F55">
        <v>33836760</v>
      </c>
      <c r="G55">
        <v>20111</v>
      </c>
      <c r="H55" t="s">
        <v>25</v>
      </c>
      <c r="I55">
        <v>30033819860</v>
      </c>
      <c r="J55">
        <v>20111</v>
      </c>
      <c r="L55" s="1">
        <v>41310</v>
      </c>
      <c r="M55" t="s">
        <v>85</v>
      </c>
      <c r="N55" t="s">
        <v>25</v>
      </c>
      <c r="P55" t="s">
        <v>215</v>
      </c>
    </row>
    <row r="56" spans="1:16">
      <c r="A56" t="s">
        <v>216</v>
      </c>
      <c r="B56" s="1">
        <v>41310</v>
      </c>
      <c r="C56">
        <v>-475.84</v>
      </c>
      <c r="D56" t="s">
        <v>17</v>
      </c>
      <c r="E56" t="s">
        <v>217</v>
      </c>
      <c r="F56">
        <v>300107375</v>
      </c>
      <c r="G56">
        <v>31000</v>
      </c>
      <c r="H56" t="s">
        <v>218</v>
      </c>
      <c r="I56">
        <v>33836760</v>
      </c>
      <c r="J56">
        <v>20111</v>
      </c>
      <c r="K56">
        <v>11040430055</v>
      </c>
      <c r="L56" s="1">
        <v>41310</v>
      </c>
      <c r="M56" t="s">
        <v>219</v>
      </c>
      <c r="N56" t="s">
        <v>217</v>
      </c>
      <c r="P56" t="s">
        <v>220</v>
      </c>
    </row>
    <row r="57" spans="1:16" hidden="1">
      <c r="A57" t="s">
        <v>87</v>
      </c>
      <c r="B57" s="1">
        <v>41310</v>
      </c>
      <c r="C57">
        <v>-50</v>
      </c>
      <c r="D57" t="s">
        <v>17</v>
      </c>
      <c r="E57" t="s">
        <v>88</v>
      </c>
      <c r="F57">
        <v>3291359628</v>
      </c>
      <c r="G57">
        <v>24012</v>
      </c>
      <c r="H57" t="s">
        <v>89</v>
      </c>
      <c r="I57">
        <v>33836760</v>
      </c>
      <c r="J57">
        <v>20111</v>
      </c>
      <c r="K57">
        <v>3291359628</v>
      </c>
      <c r="L57" s="1">
        <v>41310</v>
      </c>
      <c r="M57" t="s">
        <v>90</v>
      </c>
      <c r="N57" t="s">
        <v>88</v>
      </c>
      <c r="P57" t="s">
        <v>221</v>
      </c>
    </row>
    <row r="58" spans="1:16" hidden="1">
      <c r="A58" t="s">
        <v>222</v>
      </c>
      <c r="B58" s="1">
        <v>41310</v>
      </c>
      <c r="C58">
        <v>-31.25</v>
      </c>
      <c r="D58" t="s">
        <v>17</v>
      </c>
      <c r="E58" t="s">
        <v>49</v>
      </c>
      <c r="F58">
        <v>696216225</v>
      </c>
      <c r="G58">
        <v>20151</v>
      </c>
      <c r="H58" t="s">
        <v>44</v>
      </c>
      <c r="I58">
        <v>33836760</v>
      </c>
      <c r="J58">
        <v>20111</v>
      </c>
      <c r="K58" t="s">
        <v>223</v>
      </c>
      <c r="L58" s="1">
        <v>41310</v>
      </c>
      <c r="M58" t="s">
        <v>223</v>
      </c>
      <c r="N58" t="s">
        <v>49</v>
      </c>
      <c r="O58" t="s">
        <v>224</v>
      </c>
      <c r="P58">
        <v>1.2000130204213E+26</v>
      </c>
    </row>
    <row r="59" spans="1:16" hidden="1">
      <c r="A59" t="s">
        <v>225</v>
      </c>
      <c r="B59" s="1">
        <v>41309</v>
      </c>
      <c r="C59">
        <v>-67.14</v>
      </c>
      <c r="D59" t="s">
        <v>17</v>
      </c>
      <c r="F59">
        <v>40100101600</v>
      </c>
      <c r="G59">
        <v>20111</v>
      </c>
      <c r="I59">
        <v>33836760</v>
      </c>
      <c r="J59">
        <v>20111</v>
      </c>
      <c r="L59" s="1">
        <v>41310</v>
      </c>
      <c r="M59" t="s">
        <v>226</v>
      </c>
      <c r="N59" t="s">
        <v>227</v>
      </c>
      <c r="P59" t="s">
        <v>228</v>
      </c>
    </row>
    <row r="60" spans="1:16" hidden="1">
      <c r="A60" t="s">
        <v>229</v>
      </c>
      <c r="B60" s="1">
        <v>41310</v>
      </c>
      <c r="C60">
        <v>-84.9</v>
      </c>
      <c r="D60" t="s">
        <v>17</v>
      </c>
      <c r="F60">
        <v>40100101600</v>
      </c>
      <c r="G60">
        <v>20111</v>
      </c>
      <c r="I60">
        <v>33836760</v>
      </c>
      <c r="J60">
        <v>20111</v>
      </c>
      <c r="L60" s="1">
        <v>41310</v>
      </c>
      <c r="M60" t="s">
        <v>230</v>
      </c>
      <c r="P60" t="s">
        <v>231</v>
      </c>
    </row>
    <row r="61" spans="1:16" hidden="1">
      <c r="A61" t="s">
        <v>232</v>
      </c>
      <c r="B61" s="1">
        <v>41310</v>
      </c>
      <c r="C61">
        <v>-400</v>
      </c>
      <c r="D61" t="s">
        <v>17</v>
      </c>
      <c r="F61">
        <v>40100101600</v>
      </c>
      <c r="G61">
        <v>20111</v>
      </c>
      <c r="I61">
        <v>33836760</v>
      </c>
      <c r="J61">
        <v>20111</v>
      </c>
      <c r="L61" s="1">
        <v>41310</v>
      </c>
      <c r="M61" t="s">
        <v>233</v>
      </c>
      <c r="P61" t="s">
        <v>234</v>
      </c>
    </row>
    <row r="62" spans="1:16" hidden="1">
      <c r="A62" t="s">
        <v>235</v>
      </c>
      <c r="B62" s="1">
        <v>41310</v>
      </c>
      <c r="C62">
        <v>-31.95</v>
      </c>
      <c r="D62" t="s">
        <v>17</v>
      </c>
      <c r="F62">
        <v>99923106001</v>
      </c>
      <c r="G62">
        <v>20111</v>
      </c>
      <c r="I62">
        <v>33836760</v>
      </c>
      <c r="J62">
        <v>20111</v>
      </c>
      <c r="K62" t="s">
        <v>236</v>
      </c>
      <c r="L62" s="1">
        <v>41311</v>
      </c>
      <c r="M62" t="s">
        <v>237</v>
      </c>
      <c r="P62" t="s">
        <v>238</v>
      </c>
    </row>
    <row r="63" spans="1:16" hidden="1">
      <c r="A63" t="s">
        <v>239</v>
      </c>
      <c r="B63" s="1">
        <v>41312</v>
      </c>
      <c r="C63">
        <v>-59.63</v>
      </c>
      <c r="D63" t="s">
        <v>17</v>
      </c>
      <c r="F63">
        <v>40100101600</v>
      </c>
      <c r="G63">
        <v>20111</v>
      </c>
      <c r="I63">
        <v>33836760</v>
      </c>
      <c r="J63">
        <v>20111</v>
      </c>
      <c r="L63" s="1">
        <v>41312</v>
      </c>
      <c r="M63" t="s">
        <v>240</v>
      </c>
      <c r="P63" t="s">
        <v>241</v>
      </c>
    </row>
    <row r="64" spans="1:16" hidden="1">
      <c r="A64" t="s">
        <v>242</v>
      </c>
      <c r="B64" s="1">
        <v>41313</v>
      </c>
      <c r="C64">
        <v>-400</v>
      </c>
      <c r="D64" t="s">
        <v>17</v>
      </c>
      <c r="F64">
        <v>40100101600</v>
      </c>
      <c r="G64">
        <v>20111</v>
      </c>
      <c r="I64">
        <v>33836760</v>
      </c>
      <c r="J64">
        <v>20111</v>
      </c>
      <c r="L64" s="1">
        <v>41313</v>
      </c>
      <c r="M64" t="s">
        <v>243</v>
      </c>
      <c r="P64" t="s">
        <v>244</v>
      </c>
    </row>
    <row r="65" spans="1:16" hidden="1">
      <c r="A65" t="s">
        <v>245</v>
      </c>
      <c r="B65" s="1">
        <v>41316</v>
      </c>
      <c r="C65">
        <v>-60</v>
      </c>
      <c r="D65" t="s">
        <v>17</v>
      </c>
      <c r="E65" t="s">
        <v>169</v>
      </c>
      <c r="F65">
        <v>29112683900</v>
      </c>
      <c r="G65">
        <v>20111</v>
      </c>
      <c r="H65" t="s">
        <v>23</v>
      </c>
      <c r="I65">
        <v>33836760</v>
      </c>
      <c r="J65">
        <v>20111</v>
      </c>
      <c r="K65">
        <v>534310296787</v>
      </c>
      <c r="L65" s="1">
        <v>41316</v>
      </c>
      <c r="M65" t="s">
        <v>246</v>
      </c>
      <c r="N65" t="s">
        <v>169</v>
      </c>
      <c r="P65" t="s">
        <v>247</v>
      </c>
    </row>
    <row r="66" spans="1:16" hidden="1">
      <c r="A66" t="s">
        <v>109</v>
      </c>
      <c r="B66" s="1">
        <v>41316</v>
      </c>
      <c r="C66">
        <v>-24.25</v>
      </c>
      <c r="D66" t="s">
        <v>17</v>
      </c>
      <c r="F66">
        <v>21246</v>
      </c>
      <c r="G66">
        <v>20404</v>
      </c>
      <c r="H66" t="s">
        <v>110</v>
      </c>
      <c r="I66">
        <v>33836760</v>
      </c>
      <c r="J66">
        <v>20111</v>
      </c>
      <c r="L66" s="1">
        <v>41316</v>
      </c>
      <c r="M66" t="s">
        <v>111</v>
      </c>
      <c r="O66" t="s">
        <v>248</v>
      </c>
      <c r="P66" t="s">
        <v>249</v>
      </c>
    </row>
    <row r="67" spans="1:16" hidden="1">
      <c r="A67" t="s">
        <v>250</v>
      </c>
      <c r="B67" s="1">
        <v>41320</v>
      </c>
      <c r="C67">
        <v>-173</v>
      </c>
      <c r="D67" t="s">
        <v>17</v>
      </c>
      <c r="E67" t="s">
        <v>251</v>
      </c>
      <c r="F67">
        <v>696282318</v>
      </c>
      <c r="G67">
        <v>20151</v>
      </c>
      <c r="H67" t="s">
        <v>23</v>
      </c>
      <c r="I67">
        <v>33836760</v>
      </c>
      <c r="J67">
        <v>20111</v>
      </c>
      <c r="K67">
        <v>8300505200</v>
      </c>
      <c r="L67" s="1">
        <v>41320</v>
      </c>
      <c r="M67">
        <v>8300505200</v>
      </c>
      <c r="N67" t="s">
        <v>251</v>
      </c>
      <c r="O67" t="s">
        <v>252</v>
      </c>
      <c r="P67">
        <v>1.2000130214213E+26</v>
      </c>
    </row>
    <row r="68" spans="1:16" hidden="1">
      <c r="A68" t="s">
        <v>148</v>
      </c>
      <c r="B68" s="1">
        <v>41320</v>
      </c>
      <c r="C68">
        <v>-2000</v>
      </c>
      <c r="D68" t="s">
        <v>17</v>
      </c>
      <c r="F68">
        <v>40200100455</v>
      </c>
      <c r="G68">
        <v>20111</v>
      </c>
      <c r="I68">
        <v>33836760</v>
      </c>
      <c r="J68">
        <v>20111</v>
      </c>
      <c r="L68" s="1">
        <v>41320</v>
      </c>
      <c r="M68" t="s">
        <v>149</v>
      </c>
      <c r="P68" t="s">
        <v>253</v>
      </c>
    </row>
    <row r="69" spans="1:16" hidden="1">
      <c r="A69" t="s">
        <v>254</v>
      </c>
      <c r="B69" s="1">
        <v>41319</v>
      </c>
      <c r="C69">
        <v>-69.95</v>
      </c>
      <c r="D69" t="s">
        <v>17</v>
      </c>
      <c r="F69">
        <v>40100101600</v>
      </c>
      <c r="G69">
        <v>20111</v>
      </c>
      <c r="I69">
        <v>33836760</v>
      </c>
      <c r="J69">
        <v>20111</v>
      </c>
      <c r="L69" s="1">
        <v>41320</v>
      </c>
      <c r="M69" t="s">
        <v>255</v>
      </c>
      <c r="N69" t="s">
        <v>256</v>
      </c>
      <c r="P69" t="s">
        <v>257</v>
      </c>
    </row>
    <row r="70" spans="1:16" hidden="1">
      <c r="A70" t="s">
        <v>258</v>
      </c>
      <c r="B70" s="1">
        <v>41320</v>
      </c>
      <c r="C70">
        <v>-75.63</v>
      </c>
      <c r="D70" t="s">
        <v>17</v>
      </c>
      <c r="F70">
        <v>40100101600</v>
      </c>
      <c r="G70">
        <v>20111</v>
      </c>
      <c r="I70">
        <v>33836760</v>
      </c>
      <c r="J70">
        <v>20111</v>
      </c>
      <c r="L70" s="1">
        <v>41320</v>
      </c>
      <c r="M70" t="s">
        <v>259</v>
      </c>
      <c r="P70" t="s">
        <v>260</v>
      </c>
    </row>
    <row r="71" spans="1:16" hidden="1">
      <c r="A71" t="s">
        <v>261</v>
      </c>
      <c r="B71" s="1">
        <v>41322</v>
      </c>
      <c r="C71">
        <v>-55.17</v>
      </c>
      <c r="D71" t="s">
        <v>17</v>
      </c>
      <c r="F71">
        <v>40100101600</v>
      </c>
      <c r="G71">
        <v>20111</v>
      </c>
      <c r="I71">
        <v>33836760</v>
      </c>
      <c r="J71">
        <v>20111</v>
      </c>
      <c r="L71" s="1">
        <v>41323</v>
      </c>
      <c r="M71" t="s">
        <v>262</v>
      </c>
      <c r="N71" t="s">
        <v>263</v>
      </c>
      <c r="P71" t="s">
        <v>264</v>
      </c>
    </row>
    <row r="72" spans="1:16" hidden="1">
      <c r="A72" t="s">
        <v>265</v>
      </c>
      <c r="B72" s="1">
        <v>41323</v>
      </c>
      <c r="C72">
        <v>-60</v>
      </c>
      <c r="D72" t="s">
        <v>17</v>
      </c>
      <c r="E72" t="s">
        <v>169</v>
      </c>
      <c r="F72">
        <v>29112683900</v>
      </c>
      <c r="G72">
        <v>20111</v>
      </c>
      <c r="H72" t="s">
        <v>23</v>
      </c>
      <c r="I72">
        <v>33836760</v>
      </c>
      <c r="J72">
        <v>20111</v>
      </c>
      <c r="K72">
        <v>534410304693</v>
      </c>
      <c r="L72" s="1">
        <v>41323</v>
      </c>
      <c r="M72" t="s">
        <v>266</v>
      </c>
      <c r="N72" t="s">
        <v>169</v>
      </c>
      <c r="P72" t="s">
        <v>267</v>
      </c>
    </row>
    <row r="73" spans="1:16" hidden="1">
      <c r="A73" t="s">
        <v>268</v>
      </c>
      <c r="B73" s="1">
        <v>41323</v>
      </c>
      <c r="C73">
        <v>-501.65</v>
      </c>
      <c r="D73" t="s">
        <v>17</v>
      </c>
      <c r="F73">
        <v>40100101600</v>
      </c>
      <c r="G73">
        <v>20111</v>
      </c>
      <c r="I73">
        <v>33836760</v>
      </c>
      <c r="J73">
        <v>20111</v>
      </c>
      <c r="L73" s="1">
        <v>41324</v>
      </c>
      <c r="M73" t="s">
        <v>269</v>
      </c>
      <c r="N73" t="s">
        <v>270</v>
      </c>
      <c r="P73" t="s">
        <v>271</v>
      </c>
    </row>
    <row r="74" spans="1:16" hidden="1">
      <c r="A74" t="s">
        <v>272</v>
      </c>
      <c r="B74" s="1">
        <v>41327</v>
      </c>
      <c r="C74">
        <v>75.489999999999995</v>
      </c>
      <c r="D74" t="s">
        <v>17</v>
      </c>
      <c r="E74" t="s">
        <v>273</v>
      </c>
      <c r="F74">
        <v>110333579</v>
      </c>
      <c r="G74">
        <v>14000</v>
      </c>
      <c r="H74" t="s">
        <v>89</v>
      </c>
      <c r="I74">
        <v>33836760</v>
      </c>
      <c r="J74">
        <v>20111</v>
      </c>
      <c r="K74" t="s">
        <v>274</v>
      </c>
      <c r="L74" s="1">
        <v>41327</v>
      </c>
      <c r="M74" t="s">
        <v>274</v>
      </c>
      <c r="N74" t="s">
        <v>273</v>
      </c>
      <c r="O74" t="s">
        <v>275</v>
      </c>
      <c r="P74" t="s">
        <v>276</v>
      </c>
    </row>
    <row r="75" spans="1:16" hidden="1">
      <c r="A75" t="s">
        <v>277</v>
      </c>
      <c r="B75" s="1">
        <v>41328</v>
      </c>
      <c r="C75">
        <v>-41.75</v>
      </c>
      <c r="D75" t="s">
        <v>17</v>
      </c>
      <c r="F75">
        <v>40100101600</v>
      </c>
      <c r="G75">
        <v>20111</v>
      </c>
      <c r="I75">
        <v>33836760</v>
      </c>
      <c r="J75">
        <v>20111</v>
      </c>
      <c r="L75" s="1">
        <v>41330</v>
      </c>
      <c r="M75" t="s">
        <v>278</v>
      </c>
      <c r="P75" t="s">
        <v>279</v>
      </c>
    </row>
    <row r="76" spans="1:16" hidden="1">
      <c r="A76" t="s">
        <v>280</v>
      </c>
      <c r="B76" s="1">
        <v>41328</v>
      </c>
      <c r="C76">
        <v>-22.9</v>
      </c>
      <c r="D76" t="s">
        <v>17</v>
      </c>
      <c r="F76">
        <v>40100101600</v>
      </c>
      <c r="G76">
        <v>20111</v>
      </c>
      <c r="I76">
        <v>33836760</v>
      </c>
      <c r="J76">
        <v>20111</v>
      </c>
      <c r="L76" s="1">
        <v>41330</v>
      </c>
      <c r="M76" t="s">
        <v>281</v>
      </c>
      <c r="P76" t="s">
        <v>282</v>
      </c>
    </row>
    <row r="77" spans="1:16" hidden="1">
      <c r="A77" t="s">
        <v>283</v>
      </c>
      <c r="B77" s="1">
        <v>41328</v>
      </c>
      <c r="C77">
        <v>-76.03</v>
      </c>
      <c r="D77" t="s">
        <v>17</v>
      </c>
      <c r="F77">
        <v>40100101600</v>
      </c>
      <c r="G77">
        <v>20111</v>
      </c>
      <c r="I77">
        <v>33836760</v>
      </c>
      <c r="J77">
        <v>20111</v>
      </c>
      <c r="L77" s="1">
        <v>41330</v>
      </c>
      <c r="M77" t="s">
        <v>284</v>
      </c>
      <c r="P77" t="s">
        <v>285</v>
      </c>
    </row>
    <row r="78" spans="1:16" hidden="1">
      <c r="A78" t="s">
        <v>286</v>
      </c>
      <c r="B78" s="1">
        <v>41328</v>
      </c>
      <c r="C78">
        <v>-290</v>
      </c>
      <c r="D78" t="s">
        <v>17</v>
      </c>
      <c r="F78">
        <v>40100101600</v>
      </c>
      <c r="G78">
        <v>20111</v>
      </c>
      <c r="I78">
        <v>33836760</v>
      </c>
      <c r="J78">
        <v>20111</v>
      </c>
      <c r="L78" s="1">
        <v>41330</v>
      </c>
      <c r="M78" t="s">
        <v>287</v>
      </c>
      <c r="N78" t="s">
        <v>288</v>
      </c>
      <c r="P78" t="s">
        <v>289</v>
      </c>
    </row>
    <row r="79" spans="1:16" hidden="1">
      <c r="A79" t="s">
        <v>290</v>
      </c>
      <c r="B79" s="1">
        <v>41328</v>
      </c>
      <c r="C79">
        <v>-23.9</v>
      </c>
      <c r="D79" t="s">
        <v>17</v>
      </c>
      <c r="F79">
        <v>99923106001</v>
      </c>
      <c r="G79">
        <v>20111</v>
      </c>
      <c r="I79">
        <v>33836760</v>
      </c>
      <c r="J79">
        <v>20111</v>
      </c>
      <c r="K79" t="s">
        <v>291</v>
      </c>
      <c r="L79" s="1">
        <v>41330</v>
      </c>
      <c r="M79" t="s">
        <v>292</v>
      </c>
      <c r="P79" t="s">
        <v>293</v>
      </c>
    </row>
    <row r="80" spans="1:16" hidden="1">
      <c r="A80" t="s">
        <v>294</v>
      </c>
      <c r="B80" s="1">
        <v>41331</v>
      </c>
      <c r="C80">
        <v>-290</v>
      </c>
      <c r="D80" t="s">
        <v>17</v>
      </c>
      <c r="F80">
        <v>40100101600</v>
      </c>
      <c r="G80">
        <v>20111</v>
      </c>
      <c r="I80">
        <v>33836760</v>
      </c>
      <c r="J80">
        <v>20111</v>
      </c>
      <c r="L80" s="1">
        <v>41331</v>
      </c>
      <c r="M80" t="s">
        <v>295</v>
      </c>
      <c r="P80" t="s">
        <v>296</v>
      </c>
    </row>
    <row r="81" spans="1:16" hidden="1">
      <c r="A81" t="s">
        <v>297</v>
      </c>
      <c r="B81" s="1">
        <v>41332</v>
      </c>
      <c r="C81">
        <v>3355.99</v>
      </c>
      <c r="D81" t="s">
        <v>17</v>
      </c>
      <c r="E81" t="s">
        <v>166</v>
      </c>
      <c r="F81">
        <v>50222000207</v>
      </c>
      <c r="G81">
        <v>12000</v>
      </c>
      <c r="H81" t="s">
        <v>23</v>
      </c>
      <c r="I81">
        <v>33836760</v>
      </c>
      <c r="J81">
        <v>20111</v>
      </c>
      <c r="K81" t="s">
        <v>298</v>
      </c>
      <c r="L81" s="1">
        <v>41332</v>
      </c>
      <c r="M81" t="s">
        <v>298</v>
      </c>
      <c r="N81" t="s">
        <v>166</v>
      </c>
      <c r="P81">
        <v>1.2000130226212999E+26</v>
      </c>
    </row>
    <row r="82" spans="1:16" hidden="1">
      <c r="A82" t="s">
        <v>299</v>
      </c>
      <c r="B82" s="1">
        <v>41332</v>
      </c>
      <c r="C82">
        <v>-290</v>
      </c>
      <c r="D82" t="s">
        <v>17</v>
      </c>
      <c r="F82">
        <v>40100101600</v>
      </c>
      <c r="G82">
        <v>20111</v>
      </c>
      <c r="I82">
        <v>33836760</v>
      </c>
      <c r="J82">
        <v>20111</v>
      </c>
      <c r="L82" s="1">
        <v>41332</v>
      </c>
      <c r="M82" t="s">
        <v>300</v>
      </c>
      <c r="P82" t="s">
        <v>301</v>
      </c>
    </row>
    <row r="83" spans="1:16" hidden="1">
      <c r="A83" t="s">
        <v>302</v>
      </c>
      <c r="B83" s="1">
        <v>41332</v>
      </c>
      <c r="C83">
        <v>7000</v>
      </c>
      <c r="D83" t="s">
        <v>17</v>
      </c>
      <c r="E83" t="s">
        <v>25</v>
      </c>
      <c r="F83">
        <v>30033819860</v>
      </c>
      <c r="G83">
        <v>20111</v>
      </c>
      <c r="H83" t="s">
        <v>25</v>
      </c>
      <c r="I83">
        <v>33836760</v>
      </c>
      <c r="J83">
        <v>20111</v>
      </c>
      <c r="L83" s="1">
        <v>41332</v>
      </c>
      <c r="M83" t="s">
        <v>303</v>
      </c>
      <c r="N83" t="s">
        <v>25</v>
      </c>
      <c r="P83" t="s">
        <v>304</v>
      </c>
    </row>
    <row r="84" spans="1:16" hidden="1">
      <c r="A84" t="s">
        <v>305</v>
      </c>
      <c r="B84" s="1">
        <v>41331</v>
      </c>
      <c r="C84">
        <v>-17.5</v>
      </c>
      <c r="D84" t="s">
        <v>17</v>
      </c>
      <c r="F84">
        <v>99923106001</v>
      </c>
      <c r="G84">
        <v>20111</v>
      </c>
      <c r="I84">
        <v>33836760</v>
      </c>
      <c r="J84">
        <v>20111</v>
      </c>
      <c r="K84" t="s">
        <v>306</v>
      </c>
      <c r="L84" s="1">
        <v>41333</v>
      </c>
      <c r="M84" t="s">
        <v>307</v>
      </c>
      <c r="P84" t="s">
        <v>308</v>
      </c>
    </row>
    <row r="85" spans="1:16" hidden="1">
      <c r="A85" t="s">
        <v>309</v>
      </c>
      <c r="B85" s="1">
        <v>41334</v>
      </c>
      <c r="C85">
        <v>-130.21</v>
      </c>
      <c r="D85" t="s">
        <v>17</v>
      </c>
      <c r="E85" t="s">
        <v>310</v>
      </c>
      <c r="F85">
        <v>281183046</v>
      </c>
      <c r="G85">
        <v>15130</v>
      </c>
      <c r="H85" t="s">
        <v>44</v>
      </c>
      <c r="I85">
        <v>33836760</v>
      </c>
      <c r="J85">
        <v>20111</v>
      </c>
      <c r="K85" t="s">
        <v>311</v>
      </c>
      <c r="L85" s="1">
        <v>41334</v>
      </c>
      <c r="M85" t="s">
        <v>311</v>
      </c>
      <c r="N85" t="s">
        <v>310</v>
      </c>
      <c r="O85" t="s">
        <v>312</v>
      </c>
      <c r="P85">
        <v>1.5000130228212999E+27</v>
      </c>
    </row>
    <row r="86" spans="1:16" hidden="1">
      <c r="A86" t="s">
        <v>21</v>
      </c>
      <c r="B86" s="1">
        <v>41334</v>
      </c>
      <c r="C86">
        <v>-16.190000000000001</v>
      </c>
      <c r="D86" t="s">
        <v>17</v>
      </c>
      <c r="E86" t="s">
        <v>22</v>
      </c>
      <c r="F86">
        <v>51430305101</v>
      </c>
      <c r="G86">
        <v>12000</v>
      </c>
      <c r="H86" t="s">
        <v>23</v>
      </c>
      <c r="I86">
        <v>33836760</v>
      </c>
      <c r="J86">
        <v>20111</v>
      </c>
      <c r="L86" s="1">
        <v>41334</v>
      </c>
      <c r="M86" t="s">
        <v>24</v>
      </c>
      <c r="N86" t="s">
        <v>22</v>
      </c>
      <c r="O86" t="s">
        <v>25</v>
      </c>
      <c r="P86" t="s">
        <v>313</v>
      </c>
    </row>
    <row r="87" spans="1:16" hidden="1">
      <c r="A87" t="s">
        <v>314</v>
      </c>
      <c r="B87" s="1">
        <v>41334</v>
      </c>
      <c r="C87">
        <v>-22.36</v>
      </c>
      <c r="D87" t="s">
        <v>17</v>
      </c>
      <c r="E87" t="s">
        <v>28</v>
      </c>
      <c r="F87">
        <v>51430605201</v>
      </c>
      <c r="G87">
        <v>12000</v>
      </c>
      <c r="H87" t="s">
        <v>23</v>
      </c>
      <c r="I87">
        <v>33836760</v>
      </c>
      <c r="J87">
        <v>20111</v>
      </c>
      <c r="L87" s="1">
        <v>41334</v>
      </c>
      <c r="M87" t="s">
        <v>315</v>
      </c>
      <c r="N87" t="s">
        <v>28</v>
      </c>
      <c r="P87" t="s">
        <v>316</v>
      </c>
    </row>
    <row r="88" spans="1:16" hidden="1">
      <c r="A88" t="s">
        <v>27</v>
      </c>
      <c r="B88" s="1">
        <v>41334</v>
      </c>
      <c r="C88">
        <v>-194.15</v>
      </c>
      <c r="D88" t="s">
        <v>17</v>
      </c>
      <c r="E88" t="s">
        <v>28</v>
      </c>
      <c r="F88">
        <v>51430605201</v>
      </c>
      <c r="G88">
        <v>12000</v>
      </c>
      <c r="H88" t="s">
        <v>23</v>
      </c>
      <c r="I88">
        <v>33836760</v>
      </c>
      <c r="J88">
        <v>20111</v>
      </c>
      <c r="L88" s="1">
        <v>41334</v>
      </c>
      <c r="M88" t="s">
        <v>29</v>
      </c>
      <c r="N88" t="s">
        <v>28</v>
      </c>
      <c r="P88" t="s">
        <v>317</v>
      </c>
    </row>
    <row r="89" spans="1:16" hidden="1">
      <c r="A89" t="s">
        <v>318</v>
      </c>
      <c r="B89" s="1">
        <v>41335</v>
      </c>
      <c r="C89">
        <v>-99.19</v>
      </c>
      <c r="D89" t="s">
        <v>17</v>
      </c>
      <c r="F89">
        <v>40100101600</v>
      </c>
      <c r="G89">
        <v>20111</v>
      </c>
      <c r="I89">
        <v>33836760</v>
      </c>
      <c r="J89">
        <v>20111</v>
      </c>
      <c r="L89" s="1">
        <v>41337</v>
      </c>
      <c r="M89" t="s">
        <v>319</v>
      </c>
      <c r="P89" t="s">
        <v>320</v>
      </c>
    </row>
    <row r="90" spans="1:16" hidden="1">
      <c r="A90" t="s">
        <v>34</v>
      </c>
      <c r="B90" s="1">
        <v>41337</v>
      </c>
      <c r="C90">
        <v>-994.17</v>
      </c>
      <c r="D90" t="s">
        <v>17</v>
      </c>
      <c r="E90" t="s">
        <v>35</v>
      </c>
      <c r="F90">
        <v>660054008</v>
      </c>
      <c r="G90">
        <v>20151</v>
      </c>
      <c r="H90" t="s">
        <v>36</v>
      </c>
      <c r="I90">
        <v>33836760</v>
      </c>
      <c r="J90">
        <v>20111</v>
      </c>
      <c r="K90" t="s">
        <v>37</v>
      </c>
      <c r="L90" s="1">
        <v>41337</v>
      </c>
      <c r="M90" t="s">
        <v>37</v>
      </c>
      <c r="N90" t="s">
        <v>35</v>
      </c>
      <c r="O90" t="s">
        <v>321</v>
      </c>
      <c r="P90">
        <v>1.2000130301213E+26</v>
      </c>
    </row>
    <row r="91" spans="1:16" hidden="1">
      <c r="A91" t="s">
        <v>39</v>
      </c>
      <c r="B91" s="1">
        <v>41337</v>
      </c>
      <c r="C91">
        <v>-16.11</v>
      </c>
      <c r="D91" t="s">
        <v>17</v>
      </c>
      <c r="E91" t="s">
        <v>35</v>
      </c>
      <c r="F91">
        <v>660054008</v>
      </c>
      <c r="G91">
        <v>20151</v>
      </c>
      <c r="H91" t="s">
        <v>36</v>
      </c>
      <c r="I91">
        <v>33836760</v>
      </c>
      <c r="J91">
        <v>20111</v>
      </c>
      <c r="K91" t="s">
        <v>40</v>
      </c>
      <c r="L91" s="1">
        <v>41337</v>
      </c>
      <c r="M91" t="s">
        <v>40</v>
      </c>
      <c r="N91" t="s">
        <v>35</v>
      </c>
      <c r="O91" t="s">
        <v>322</v>
      </c>
      <c r="P91">
        <v>1.2000130301213E+26</v>
      </c>
    </row>
    <row r="92" spans="1:16" hidden="1">
      <c r="A92" t="s">
        <v>323</v>
      </c>
      <c r="B92" s="1">
        <v>41335</v>
      </c>
      <c r="C92">
        <v>-290</v>
      </c>
      <c r="D92" t="s">
        <v>17</v>
      </c>
      <c r="F92">
        <v>40100101600</v>
      </c>
      <c r="G92">
        <v>20111</v>
      </c>
      <c r="I92">
        <v>33836760</v>
      </c>
      <c r="J92">
        <v>20111</v>
      </c>
      <c r="L92" s="1">
        <v>41337</v>
      </c>
      <c r="M92" t="s">
        <v>324</v>
      </c>
      <c r="N92" t="s">
        <v>179</v>
      </c>
      <c r="P92" t="s">
        <v>325</v>
      </c>
    </row>
    <row r="93" spans="1:16" hidden="1">
      <c r="A93" t="s">
        <v>326</v>
      </c>
      <c r="B93" s="1">
        <v>41335</v>
      </c>
      <c r="C93">
        <v>-42.85</v>
      </c>
      <c r="D93" t="s">
        <v>17</v>
      </c>
      <c r="F93">
        <v>40100101600</v>
      </c>
      <c r="G93">
        <v>20111</v>
      </c>
      <c r="I93">
        <v>33836760</v>
      </c>
      <c r="J93">
        <v>20111</v>
      </c>
      <c r="L93" s="1">
        <v>41337</v>
      </c>
      <c r="M93" t="s">
        <v>327</v>
      </c>
      <c r="N93" t="s">
        <v>328</v>
      </c>
      <c r="P93" t="s">
        <v>329</v>
      </c>
    </row>
    <row r="94" spans="1:16" hidden="1">
      <c r="A94" t="s">
        <v>330</v>
      </c>
      <c r="B94" s="1">
        <v>41337</v>
      </c>
      <c r="C94">
        <v>-497.2</v>
      </c>
      <c r="D94" t="s">
        <v>17</v>
      </c>
      <c r="E94" t="s">
        <v>25</v>
      </c>
      <c r="F94">
        <v>33836760</v>
      </c>
      <c r="G94">
        <v>20111</v>
      </c>
      <c r="H94" t="s">
        <v>331</v>
      </c>
      <c r="I94">
        <v>300000833</v>
      </c>
      <c r="J94">
        <v>20227</v>
      </c>
      <c r="L94" s="1">
        <v>41337</v>
      </c>
      <c r="M94" t="s">
        <v>332</v>
      </c>
      <c r="N94" t="s">
        <v>331</v>
      </c>
      <c r="P94" t="s">
        <v>333</v>
      </c>
    </row>
    <row r="95" spans="1:16" hidden="1">
      <c r="A95" t="s">
        <v>334</v>
      </c>
      <c r="B95" s="1">
        <v>41335</v>
      </c>
      <c r="C95">
        <v>-37.369999999999997</v>
      </c>
      <c r="D95" t="s">
        <v>17</v>
      </c>
      <c r="F95">
        <v>40100101600</v>
      </c>
      <c r="G95">
        <v>20111</v>
      </c>
      <c r="I95">
        <v>33836760</v>
      </c>
      <c r="J95">
        <v>20111</v>
      </c>
      <c r="L95" s="1">
        <v>41337</v>
      </c>
      <c r="M95" t="s">
        <v>335</v>
      </c>
      <c r="N95" t="s">
        <v>207</v>
      </c>
      <c r="P95" t="s">
        <v>336</v>
      </c>
    </row>
    <row r="96" spans="1:16" hidden="1">
      <c r="A96" t="s">
        <v>337</v>
      </c>
      <c r="B96" s="1">
        <v>41338</v>
      </c>
      <c r="C96">
        <v>-12.79</v>
      </c>
      <c r="D96" t="s">
        <v>17</v>
      </c>
      <c r="E96" t="s">
        <v>76</v>
      </c>
      <c r="F96">
        <v>90029486</v>
      </c>
      <c r="G96">
        <v>60000</v>
      </c>
      <c r="H96" t="s">
        <v>25</v>
      </c>
      <c r="I96">
        <v>33836760</v>
      </c>
      <c r="J96">
        <v>20111</v>
      </c>
      <c r="K96">
        <v>199400064510</v>
      </c>
      <c r="L96" s="1">
        <v>41338</v>
      </c>
      <c r="M96" t="s">
        <v>338</v>
      </c>
      <c r="N96" t="s">
        <v>76</v>
      </c>
      <c r="P96" t="s">
        <v>339</v>
      </c>
    </row>
    <row r="97" spans="1:16" hidden="1">
      <c r="A97" t="s">
        <v>340</v>
      </c>
      <c r="B97" s="1">
        <v>41338</v>
      </c>
      <c r="C97">
        <v>-63.01</v>
      </c>
      <c r="D97" t="s">
        <v>17</v>
      </c>
      <c r="E97" t="s">
        <v>80</v>
      </c>
      <c r="F97">
        <v>7501818</v>
      </c>
      <c r="G97">
        <v>60000</v>
      </c>
      <c r="H97" t="s">
        <v>23</v>
      </c>
      <c r="I97">
        <v>33836760</v>
      </c>
      <c r="J97">
        <v>20111</v>
      </c>
      <c r="K97">
        <v>190410765741</v>
      </c>
      <c r="L97" s="1">
        <v>41338</v>
      </c>
      <c r="M97" t="s">
        <v>341</v>
      </c>
      <c r="N97" t="s">
        <v>80</v>
      </c>
      <c r="O97" t="s">
        <v>342</v>
      </c>
      <c r="P97" t="s">
        <v>343</v>
      </c>
    </row>
    <row r="98" spans="1:16" hidden="1">
      <c r="A98" t="s">
        <v>84</v>
      </c>
      <c r="B98" s="1">
        <v>41338</v>
      </c>
      <c r="C98">
        <v>-400</v>
      </c>
      <c r="D98" t="s">
        <v>17</v>
      </c>
      <c r="E98" t="s">
        <v>25</v>
      </c>
      <c r="F98">
        <v>33836760</v>
      </c>
      <c r="G98">
        <v>20111</v>
      </c>
      <c r="H98" t="s">
        <v>25</v>
      </c>
      <c r="I98">
        <v>30033819860</v>
      </c>
      <c r="J98">
        <v>20111</v>
      </c>
      <c r="L98" s="1">
        <v>41338</v>
      </c>
      <c r="M98" t="s">
        <v>85</v>
      </c>
      <c r="N98" t="s">
        <v>25</v>
      </c>
      <c r="P98" t="s">
        <v>344</v>
      </c>
    </row>
    <row r="99" spans="1:16" hidden="1">
      <c r="A99" t="s">
        <v>87</v>
      </c>
      <c r="B99" s="1">
        <v>41338</v>
      </c>
      <c r="C99">
        <v>-50</v>
      </c>
      <c r="D99" t="s">
        <v>17</v>
      </c>
      <c r="E99" t="s">
        <v>88</v>
      </c>
      <c r="F99">
        <v>3291359628</v>
      </c>
      <c r="G99">
        <v>24012</v>
      </c>
      <c r="H99" t="s">
        <v>89</v>
      </c>
      <c r="I99">
        <v>33836760</v>
      </c>
      <c r="J99">
        <v>20111</v>
      </c>
      <c r="K99">
        <v>3291359628</v>
      </c>
      <c r="L99" s="1">
        <v>41338</v>
      </c>
      <c r="M99" t="s">
        <v>90</v>
      </c>
      <c r="N99" t="s">
        <v>88</v>
      </c>
      <c r="P99" t="s">
        <v>345</v>
      </c>
    </row>
    <row r="100" spans="1:16" hidden="1">
      <c r="A100" t="s">
        <v>346</v>
      </c>
      <c r="B100" s="1">
        <v>41338</v>
      </c>
      <c r="C100">
        <v>-31.25</v>
      </c>
      <c r="D100" t="s">
        <v>17</v>
      </c>
      <c r="E100" t="s">
        <v>49</v>
      </c>
      <c r="F100">
        <v>696216225</v>
      </c>
      <c r="G100">
        <v>20151</v>
      </c>
      <c r="H100" t="s">
        <v>44</v>
      </c>
      <c r="I100">
        <v>33836760</v>
      </c>
      <c r="J100">
        <v>20111</v>
      </c>
      <c r="K100" t="s">
        <v>347</v>
      </c>
      <c r="L100" s="1">
        <v>41338</v>
      </c>
      <c r="M100" t="s">
        <v>347</v>
      </c>
      <c r="N100" t="s">
        <v>49</v>
      </c>
      <c r="O100" t="s">
        <v>348</v>
      </c>
      <c r="P100">
        <v>1.2000130304213E+26</v>
      </c>
    </row>
    <row r="101" spans="1:16" hidden="1">
      <c r="A101" t="s">
        <v>349</v>
      </c>
      <c r="B101" s="1">
        <v>41340</v>
      </c>
      <c r="C101">
        <v>-813.18</v>
      </c>
      <c r="D101" t="s">
        <v>17</v>
      </c>
      <c r="F101">
        <v>40005191900</v>
      </c>
      <c r="G101">
        <v>20111</v>
      </c>
      <c r="H101" t="s">
        <v>53</v>
      </c>
      <c r="I101">
        <v>33836760</v>
      </c>
      <c r="J101">
        <v>20111</v>
      </c>
      <c r="L101" s="1">
        <v>41340</v>
      </c>
      <c r="M101" t="s">
        <v>350</v>
      </c>
      <c r="P101" t="s">
        <v>351</v>
      </c>
    </row>
    <row r="102" spans="1:16" hidden="1">
      <c r="A102" t="s">
        <v>109</v>
      </c>
      <c r="B102" s="1">
        <v>41341</v>
      </c>
      <c r="C102">
        <v>-24.25</v>
      </c>
      <c r="D102" t="s">
        <v>17</v>
      </c>
      <c r="F102">
        <v>21246</v>
      </c>
      <c r="G102">
        <v>20404</v>
      </c>
      <c r="H102" t="s">
        <v>110</v>
      </c>
      <c r="I102">
        <v>33836760</v>
      </c>
      <c r="J102">
        <v>20111</v>
      </c>
      <c r="L102" s="1">
        <v>41341</v>
      </c>
      <c r="M102" t="s">
        <v>111</v>
      </c>
      <c r="O102" t="s">
        <v>352</v>
      </c>
      <c r="P102" t="s">
        <v>353</v>
      </c>
    </row>
    <row r="103" spans="1:16" hidden="1">
      <c r="A103" t="s">
        <v>354</v>
      </c>
      <c r="B103" s="1">
        <v>41341</v>
      </c>
      <c r="C103">
        <v>-132.74</v>
      </c>
      <c r="D103" t="s">
        <v>17</v>
      </c>
      <c r="F103">
        <v>40100101600</v>
      </c>
      <c r="G103">
        <v>20111</v>
      </c>
      <c r="I103">
        <v>33836760</v>
      </c>
      <c r="J103">
        <v>20111</v>
      </c>
      <c r="L103" s="1">
        <v>41341</v>
      </c>
      <c r="M103" t="s">
        <v>355</v>
      </c>
      <c r="P103" t="s">
        <v>356</v>
      </c>
    </row>
    <row r="104" spans="1:16" hidden="1">
      <c r="A104" t="s">
        <v>357</v>
      </c>
      <c r="B104" s="1">
        <v>41342</v>
      </c>
      <c r="C104">
        <v>-254</v>
      </c>
      <c r="D104" t="s">
        <v>17</v>
      </c>
      <c r="F104">
        <v>40100101600</v>
      </c>
      <c r="G104">
        <v>20111</v>
      </c>
      <c r="I104">
        <v>33836760</v>
      </c>
      <c r="J104">
        <v>20111</v>
      </c>
      <c r="L104" s="1">
        <v>41344</v>
      </c>
      <c r="M104" t="s">
        <v>358</v>
      </c>
      <c r="P104" t="s">
        <v>359</v>
      </c>
    </row>
    <row r="105" spans="1:16" hidden="1">
      <c r="A105" t="s">
        <v>360</v>
      </c>
      <c r="B105" s="1">
        <v>41344</v>
      </c>
      <c r="C105">
        <v>-442.51</v>
      </c>
      <c r="D105" t="s">
        <v>17</v>
      </c>
      <c r="F105">
        <v>40100101600</v>
      </c>
      <c r="G105">
        <v>20111</v>
      </c>
      <c r="I105">
        <v>33836760</v>
      </c>
      <c r="J105">
        <v>20111</v>
      </c>
      <c r="L105" s="1">
        <v>41345</v>
      </c>
      <c r="M105" t="s">
        <v>361</v>
      </c>
      <c r="N105" t="s">
        <v>362</v>
      </c>
      <c r="P105" t="s">
        <v>363</v>
      </c>
    </row>
    <row r="106" spans="1:16" hidden="1">
      <c r="A106" t="s">
        <v>364</v>
      </c>
      <c r="B106" s="1">
        <v>41344</v>
      </c>
      <c r="C106">
        <v>-25.12</v>
      </c>
      <c r="D106" t="s">
        <v>17</v>
      </c>
      <c r="F106">
        <v>99923106001</v>
      </c>
      <c r="G106">
        <v>20111</v>
      </c>
      <c r="I106">
        <v>33836760</v>
      </c>
      <c r="J106">
        <v>20111</v>
      </c>
      <c r="K106" t="s">
        <v>365</v>
      </c>
      <c r="L106" s="1">
        <v>41346</v>
      </c>
      <c r="M106" t="s">
        <v>366</v>
      </c>
      <c r="O106" t="s">
        <v>367</v>
      </c>
      <c r="P106" t="s">
        <v>368</v>
      </c>
    </row>
    <row r="107" spans="1:16" hidden="1">
      <c r="A107" t="s">
        <v>369</v>
      </c>
      <c r="B107" s="1">
        <v>41347</v>
      </c>
      <c r="C107">
        <v>-58.6</v>
      </c>
      <c r="D107" t="s">
        <v>17</v>
      </c>
      <c r="F107">
        <v>40100101600</v>
      </c>
      <c r="G107">
        <v>20111</v>
      </c>
      <c r="I107">
        <v>33836760</v>
      </c>
      <c r="J107">
        <v>20111</v>
      </c>
      <c r="L107" s="1">
        <v>41347</v>
      </c>
      <c r="M107" t="s">
        <v>370</v>
      </c>
      <c r="P107" t="s">
        <v>371</v>
      </c>
    </row>
    <row r="108" spans="1:16" hidden="1">
      <c r="A108" t="s">
        <v>372</v>
      </c>
      <c r="B108" s="1">
        <v>41349</v>
      </c>
      <c r="C108">
        <v>-29.25</v>
      </c>
      <c r="D108" t="s">
        <v>17</v>
      </c>
      <c r="F108">
        <v>99923106001</v>
      </c>
      <c r="G108">
        <v>20111</v>
      </c>
      <c r="I108">
        <v>33836760</v>
      </c>
      <c r="J108">
        <v>20111</v>
      </c>
      <c r="K108" t="s">
        <v>373</v>
      </c>
      <c r="L108" s="1">
        <v>41351</v>
      </c>
      <c r="M108" t="s">
        <v>374</v>
      </c>
      <c r="P108" t="s">
        <v>375</v>
      </c>
    </row>
    <row r="109" spans="1:16" hidden="1">
      <c r="A109" t="s">
        <v>376</v>
      </c>
      <c r="B109" s="1">
        <v>41349</v>
      </c>
      <c r="C109">
        <v>-24.99</v>
      </c>
      <c r="D109" t="s">
        <v>17</v>
      </c>
      <c r="F109">
        <v>99923106001</v>
      </c>
      <c r="G109">
        <v>20111</v>
      </c>
      <c r="I109">
        <v>33836760</v>
      </c>
      <c r="J109">
        <v>20111</v>
      </c>
      <c r="K109" t="s">
        <v>377</v>
      </c>
      <c r="L109" s="1">
        <v>41351</v>
      </c>
      <c r="M109" t="s">
        <v>378</v>
      </c>
      <c r="P109" t="s">
        <v>379</v>
      </c>
    </row>
    <row r="110" spans="1:16" hidden="1">
      <c r="A110" t="s">
        <v>380</v>
      </c>
      <c r="B110" s="1">
        <v>41351</v>
      </c>
      <c r="C110">
        <v>-21</v>
      </c>
      <c r="D110" t="s">
        <v>17</v>
      </c>
      <c r="F110">
        <v>99923106001</v>
      </c>
      <c r="G110">
        <v>20111</v>
      </c>
      <c r="I110">
        <v>33836760</v>
      </c>
      <c r="J110">
        <v>20111</v>
      </c>
      <c r="K110" t="s">
        <v>381</v>
      </c>
      <c r="L110" s="1">
        <v>41352</v>
      </c>
      <c r="M110" t="s">
        <v>382</v>
      </c>
      <c r="P110" t="s">
        <v>383</v>
      </c>
    </row>
    <row r="111" spans="1:16" hidden="1">
      <c r="A111" t="s">
        <v>384</v>
      </c>
      <c r="B111" s="1">
        <v>41353</v>
      </c>
      <c r="C111">
        <v>-290</v>
      </c>
      <c r="D111" t="s">
        <v>17</v>
      </c>
      <c r="F111">
        <v>40100101600</v>
      </c>
      <c r="G111">
        <v>20111</v>
      </c>
      <c r="I111">
        <v>33836760</v>
      </c>
      <c r="J111">
        <v>20111</v>
      </c>
      <c r="L111" s="1">
        <v>41353</v>
      </c>
      <c r="M111" t="s">
        <v>385</v>
      </c>
      <c r="P111" t="s">
        <v>386</v>
      </c>
    </row>
    <row r="112" spans="1:16" hidden="1">
      <c r="A112" t="s">
        <v>387</v>
      </c>
      <c r="B112" s="1">
        <v>41355</v>
      </c>
      <c r="C112">
        <v>-63.01</v>
      </c>
      <c r="D112" t="s">
        <v>17</v>
      </c>
      <c r="F112">
        <v>40100101600</v>
      </c>
      <c r="G112">
        <v>20111</v>
      </c>
      <c r="I112">
        <v>33836760</v>
      </c>
      <c r="J112">
        <v>20111</v>
      </c>
      <c r="L112" s="1">
        <v>41355</v>
      </c>
      <c r="M112" t="s">
        <v>388</v>
      </c>
      <c r="P112" t="s">
        <v>389</v>
      </c>
    </row>
    <row r="113" spans="1:16" hidden="1">
      <c r="A113" t="s">
        <v>390</v>
      </c>
      <c r="B113" s="1">
        <v>41356</v>
      </c>
      <c r="C113">
        <v>-42.46</v>
      </c>
      <c r="D113" t="s">
        <v>17</v>
      </c>
      <c r="F113">
        <v>40100101600</v>
      </c>
      <c r="G113">
        <v>20111</v>
      </c>
      <c r="I113">
        <v>33836760</v>
      </c>
      <c r="J113">
        <v>20111</v>
      </c>
      <c r="L113" s="1">
        <v>41358</v>
      </c>
      <c r="M113" t="s">
        <v>391</v>
      </c>
      <c r="P113" t="s">
        <v>392</v>
      </c>
    </row>
    <row r="114" spans="1:16" hidden="1">
      <c r="A114" t="s">
        <v>393</v>
      </c>
      <c r="B114" s="1">
        <v>41360</v>
      </c>
      <c r="C114">
        <v>-98.52</v>
      </c>
      <c r="D114" t="s">
        <v>17</v>
      </c>
      <c r="F114">
        <v>40100101600</v>
      </c>
      <c r="G114">
        <v>20111</v>
      </c>
      <c r="I114">
        <v>33836760</v>
      </c>
      <c r="J114">
        <v>20111</v>
      </c>
      <c r="L114" s="1">
        <v>41361</v>
      </c>
      <c r="M114" t="s">
        <v>394</v>
      </c>
      <c r="P114" t="s">
        <v>395</v>
      </c>
    </row>
    <row r="115" spans="1:16" hidden="1">
      <c r="A115" t="s">
        <v>396</v>
      </c>
      <c r="B115" s="1">
        <v>41361</v>
      </c>
      <c r="C115">
        <v>3201.32</v>
      </c>
      <c r="D115" t="s">
        <v>17</v>
      </c>
      <c r="E115" t="s">
        <v>166</v>
      </c>
      <c r="F115">
        <v>50222000207</v>
      </c>
      <c r="G115">
        <v>12000</v>
      </c>
      <c r="H115" t="s">
        <v>23</v>
      </c>
      <c r="I115">
        <v>33836760</v>
      </c>
      <c r="J115">
        <v>20111</v>
      </c>
      <c r="K115" t="s">
        <v>397</v>
      </c>
      <c r="L115" s="1">
        <v>41361</v>
      </c>
      <c r="M115" t="s">
        <v>397</v>
      </c>
      <c r="N115" t="s">
        <v>166</v>
      </c>
      <c r="P115">
        <v>1.2000130327213E+26</v>
      </c>
    </row>
    <row r="116" spans="1:16" hidden="1">
      <c r="A116" t="s">
        <v>398</v>
      </c>
      <c r="B116" s="1">
        <v>41364</v>
      </c>
      <c r="C116">
        <v>0</v>
      </c>
      <c r="D116" t="s">
        <v>17</v>
      </c>
      <c r="I116">
        <v>33836760</v>
      </c>
      <c r="J116">
        <v>20111</v>
      </c>
      <c r="L116" s="1">
        <v>41362</v>
      </c>
      <c r="M116" t="s">
        <v>399</v>
      </c>
      <c r="N116" t="s">
        <v>400</v>
      </c>
      <c r="P116" t="s">
        <v>401</v>
      </c>
    </row>
    <row r="117" spans="1:16" hidden="1">
      <c r="A117" t="s">
        <v>402</v>
      </c>
      <c r="B117" s="1">
        <v>41364</v>
      </c>
      <c r="C117">
        <v>-19.11</v>
      </c>
      <c r="D117" t="s">
        <v>17</v>
      </c>
      <c r="F117">
        <v>49900997173</v>
      </c>
      <c r="G117">
        <v>20111</v>
      </c>
      <c r="I117">
        <v>33836760</v>
      </c>
      <c r="J117">
        <v>20111</v>
      </c>
      <c r="L117" s="1">
        <v>41362</v>
      </c>
      <c r="M117" t="s">
        <v>403</v>
      </c>
      <c r="P117" t="s">
        <v>401</v>
      </c>
    </row>
    <row r="118" spans="1:16" hidden="1">
      <c r="A118" t="s">
        <v>404</v>
      </c>
      <c r="B118" s="1">
        <v>41364</v>
      </c>
      <c r="C118">
        <v>0.32</v>
      </c>
      <c r="D118" t="s">
        <v>17</v>
      </c>
      <c r="F118">
        <v>49900997173</v>
      </c>
      <c r="G118">
        <v>20111</v>
      </c>
      <c r="I118">
        <v>33836760</v>
      </c>
      <c r="J118">
        <v>20111</v>
      </c>
      <c r="L118" s="1">
        <v>41362</v>
      </c>
      <c r="M118" t="s">
        <v>405</v>
      </c>
      <c r="P118" t="s">
        <v>401</v>
      </c>
    </row>
    <row r="119" spans="1:16" hidden="1">
      <c r="A119" t="s">
        <v>406</v>
      </c>
      <c r="B119" s="1">
        <v>41364</v>
      </c>
      <c r="C119">
        <v>-0.08</v>
      </c>
      <c r="D119" t="s">
        <v>17</v>
      </c>
      <c r="F119">
        <v>49900997173</v>
      </c>
      <c r="G119">
        <v>20111</v>
      </c>
      <c r="I119">
        <v>33836760</v>
      </c>
      <c r="J119">
        <v>20111</v>
      </c>
      <c r="L119" s="1">
        <v>41362</v>
      </c>
      <c r="M119" t="s">
        <v>407</v>
      </c>
      <c r="P119" t="s">
        <v>401</v>
      </c>
    </row>
    <row r="120" spans="1:16" hidden="1">
      <c r="A120" t="s">
        <v>408</v>
      </c>
      <c r="B120" s="1">
        <v>41364</v>
      </c>
      <c r="C120">
        <v>-5.58</v>
      </c>
      <c r="D120" t="s">
        <v>17</v>
      </c>
      <c r="F120">
        <v>49900997173</v>
      </c>
      <c r="G120">
        <v>20111</v>
      </c>
      <c r="I120">
        <v>33836760</v>
      </c>
      <c r="J120">
        <v>20111</v>
      </c>
      <c r="L120" s="1">
        <v>41362</v>
      </c>
      <c r="M120" t="s">
        <v>409</v>
      </c>
      <c r="P120" t="s">
        <v>401</v>
      </c>
    </row>
    <row r="121" spans="1:16" hidden="1">
      <c r="A121" t="s">
        <v>410</v>
      </c>
      <c r="B121" s="1">
        <v>41364</v>
      </c>
      <c r="C121">
        <v>-10.38</v>
      </c>
      <c r="D121" t="s">
        <v>17</v>
      </c>
      <c r="F121">
        <v>49900997173</v>
      </c>
      <c r="G121">
        <v>20111</v>
      </c>
      <c r="I121">
        <v>33836760</v>
      </c>
      <c r="J121">
        <v>20111</v>
      </c>
      <c r="L121" s="1">
        <v>41362</v>
      </c>
      <c r="M121" t="s">
        <v>411</v>
      </c>
      <c r="P121" t="s">
        <v>401</v>
      </c>
    </row>
    <row r="122" spans="1:16" hidden="1">
      <c r="A122" t="s">
        <v>412</v>
      </c>
      <c r="B122" s="1">
        <v>41364</v>
      </c>
      <c r="C122">
        <v>-4.53</v>
      </c>
      <c r="D122" t="s">
        <v>17</v>
      </c>
      <c r="F122">
        <v>49900997173</v>
      </c>
      <c r="G122">
        <v>20111</v>
      </c>
      <c r="I122">
        <v>33836760</v>
      </c>
      <c r="J122">
        <v>20111</v>
      </c>
      <c r="L122" s="1">
        <v>41362</v>
      </c>
      <c r="M122" t="s">
        <v>413</v>
      </c>
      <c r="P122" t="s">
        <v>401</v>
      </c>
    </row>
    <row r="123" spans="1:16" hidden="1">
      <c r="A123" t="s">
        <v>414</v>
      </c>
      <c r="B123" s="1">
        <v>41364</v>
      </c>
      <c r="C123">
        <v>-5.4</v>
      </c>
      <c r="D123" t="s">
        <v>17</v>
      </c>
      <c r="F123">
        <v>49900997173</v>
      </c>
      <c r="G123">
        <v>20111</v>
      </c>
      <c r="I123">
        <v>33836760</v>
      </c>
      <c r="J123">
        <v>20111</v>
      </c>
      <c r="L123" s="1">
        <v>41362</v>
      </c>
      <c r="M123" t="s">
        <v>415</v>
      </c>
      <c r="P123" t="s">
        <v>401</v>
      </c>
    </row>
    <row r="124" spans="1:16" hidden="1">
      <c r="A124" t="s">
        <v>416</v>
      </c>
      <c r="B124" s="1">
        <v>41364</v>
      </c>
      <c r="C124">
        <v>-3.15</v>
      </c>
      <c r="D124" t="s">
        <v>17</v>
      </c>
      <c r="F124">
        <v>49900997173</v>
      </c>
      <c r="G124">
        <v>20111</v>
      </c>
      <c r="I124">
        <v>33836760</v>
      </c>
      <c r="J124">
        <v>20111</v>
      </c>
      <c r="L124" s="1">
        <v>41362</v>
      </c>
      <c r="M124" t="s">
        <v>417</v>
      </c>
      <c r="P124" t="s">
        <v>401</v>
      </c>
    </row>
    <row r="125" spans="1:16" hidden="1">
      <c r="A125" t="s">
        <v>418</v>
      </c>
      <c r="B125" s="1">
        <v>41362</v>
      </c>
      <c r="C125">
        <v>-119.57</v>
      </c>
      <c r="D125" t="s">
        <v>17</v>
      </c>
      <c r="F125">
        <v>40100101600</v>
      </c>
      <c r="G125">
        <v>20111</v>
      </c>
      <c r="I125">
        <v>33836760</v>
      </c>
      <c r="J125">
        <v>20111</v>
      </c>
      <c r="L125" s="1">
        <v>41366</v>
      </c>
      <c r="M125" t="s">
        <v>419</v>
      </c>
      <c r="P125" t="s">
        <v>420</v>
      </c>
    </row>
    <row r="126" spans="1:16" hidden="1">
      <c r="A126" t="s">
        <v>21</v>
      </c>
      <c r="B126" s="1">
        <v>41366</v>
      </c>
      <c r="C126">
        <v>-16.850000000000001</v>
      </c>
      <c r="D126" t="s">
        <v>17</v>
      </c>
      <c r="E126" t="s">
        <v>22</v>
      </c>
      <c r="F126">
        <v>51430305101</v>
      </c>
      <c r="G126">
        <v>12000</v>
      </c>
      <c r="H126" t="s">
        <v>23</v>
      </c>
      <c r="I126">
        <v>33836760</v>
      </c>
      <c r="J126">
        <v>20111</v>
      </c>
      <c r="L126" s="1">
        <v>41366</v>
      </c>
      <c r="M126" t="s">
        <v>24</v>
      </c>
      <c r="N126" t="s">
        <v>22</v>
      </c>
      <c r="O126" t="s">
        <v>25</v>
      </c>
      <c r="P126" t="s">
        <v>421</v>
      </c>
    </row>
    <row r="127" spans="1:16" hidden="1">
      <c r="A127" t="s">
        <v>27</v>
      </c>
      <c r="B127" s="1">
        <v>41366</v>
      </c>
      <c r="C127">
        <v>-201.91</v>
      </c>
      <c r="D127" t="s">
        <v>17</v>
      </c>
      <c r="E127" t="s">
        <v>28</v>
      </c>
      <c r="F127">
        <v>51430605201</v>
      </c>
      <c r="G127">
        <v>12000</v>
      </c>
      <c r="H127" t="s">
        <v>23</v>
      </c>
      <c r="I127">
        <v>33836760</v>
      </c>
      <c r="J127">
        <v>20111</v>
      </c>
      <c r="L127" s="1">
        <v>41366</v>
      </c>
      <c r="M127" t="s">
        <v>29</v>
      </c>
      <c r="N127" t="s">
        <v>28</v>
      </c>
      <c r="P127" t="s">
        <v>422</v>
      </c>
    </row>
    <row r="128" spans="1:16" hidden="1">
      <c r="A128" t="s">
        <v>423</v>
      </c>
      <c r="B128" s="1">
        <v>41367</v>
      </c>
      <c r="C128">
        <v>-13.58</v>
      </c>
      <c r="D128" t="s">
        <v>17</v>
      </c>
      <c r="E128" t="s">
        <v>76</v>
      </c>
      <c r="F128">
        <v>90029486</v>
      </c>
      <c r="G128">
        <v>60000</v>
      </c>
      <c r="H128" t="s">
        <v>25</v>
      </c>
      <c r="I128">
        <v>33836760</v>
      </c>
      <c r="J128">
        <v>20111</v>
      </c>
      <c r="K128">
        <v>199400777876</v>
      </c>
      <c r="L128" s="1">
        <v>41367</v>
      </c>
      <c r="M128" t="s">
        <v>424</v>
      </c>
      <c r="N128" t="s">
        <v>76</v>
      </c>
      <c r="P128" t="s">
        <v>425</v>
      </c>
    </row>
    <row r="129" spans="1:16" hidden="1">
      <c r="A129" t="s">
        <v>426</v>
      </c>
      <c r="B129" s="1">
        <v>41368</v>
      </c>
      <c r="C129">
        <v>-59.42</v>
      </c>
      <c r="D129" t="s">
        <v>17</v>
      </c>
      <c r="E129" t="s">
        <v>80</v>
      </c>
      <c r="F129">
        <v>7501818</v>
      </c>
      <c r="G129">
        <v>60000</v>
      </c>
      <c r="H129" t="s">
        <v>23</v>
      </c>
      <c r="I129">
        <v>33836760</v>
      </c>
      <c r="J129">
        <v>20111</v>
      </c>
      <c r="K129">
        <v>190810292027</v>
      </c>
      <c r="L129" s="1">
        <v>41368</v>
      </c>
      <c r="M129" t="s">
        <v>427</v>
      </c>
      <c r="N129" t="s">
        <v>80</v>
      </c>
      <c r="O129" t="s">
        <v>428</v>
      </c>
      <c r="P129" t="s">
        <v>429</v>
      </c>
    </row>
    <row r="130" spans="1:16" hidden="1">
      <c r="A130" t="s">
        <v>430</v>
      </c>
      <c r="B130" s="1">
        <v>41368</v>
      </c>
      <c r="C130">
        <v>-31.25</v>
      </c>
      <c r="D130" t="s">
        <v>17</v>
      </c>
      <c r="E130" t="s">
        <v>49</v>
      </c>
      <c r="F130">
        <v>696216225</v>
      </c>
      <c r="G130">
        <v>20151</v>
      </c>
      <c r="H130" t="s">
        <v>44</v>
      </c>
      <c r="I130">
        <v>33836760</v>
      </c>
      <c r="J130">
        <v>20111</v>
      </c>
      <c r="K130" t="s">
        <v>431</v>
      </c>
      <c r="L130" s="1">
        <v>41368</v>
      </c>
      <c r="M130" t="s">
        <v>431</v>
      </c>
      <c r="N130" t="s">
        <v>49</v>
      </c>
      <c r="O130" t="s">
        <v>432</v>
      </c>
      <c r="P130">
        <v>1.2000130403213E+26</v>
      </c>
    </row>
    <row r="131" spans="1:16" hidden="1">
      <c r="A131" t="s">
        <v>191</v>
      </c>
      <c r="B131" s="1">
        <v>41368</v>
      </c>
      <c r="C131">
        <v>-48.15</v>
      </c>
      <c r="D131" t="s">
        <v>17</v>
      </c>
      <c r="E131" t="s">
        <v>192</v>
      </c>
      <c r="F131">
        <v>404011011</v>
      </c>
      <c r="G131">
        <v>31000</v>
      </c>
      <c r="H131" t="s">
        <v>25</v>
      </c>
      <c r="I131">
        <v>33836760</v>
      </c>
      <c r="J131">
        <v>20111</v>
      </c>
      <c r="K131" t="s">
        <v>193</v>
      </c>
      <c r="L131" s="1">
        <v>41368</v>
      </c>
      <c r="M131" t="s">
        <v>193</v>
      </c>
      <c r="N131" t="s">
        <v>192</v>
      </c>
      <c r="O131" t="s">
        <v>433</v>
      </c>
      <c r="P131" t="s">
        <v>434</v>
      </c>
    </row>
    <row r="132" spans="1:16" hidden="1">
      <c r="A132" t="s">
        <v>435</v>
      </c>
      <c r="B132" s="1">
        <v>41368</v>
      </c>
      <c r="C132">
        <v>-805.01</v>
      </c>
      <c r="D132" t="s">
        <v>17</v>
      </c>
      <c r="F132">
        <v>40005191900</v>
      </c>
      <c r="G132">
        <v>20111</v>
      </c>
      <c r="H132" t="s">
        <v>53</v>
      </c>
      <c r="I132">
        <v>33836760</v>
      </c>
      <c r="J132">
        <v>20111</v>
      </c>
      <c r="L132" s="1">
        <v>41368</v>
      </c>
      <c r="M132" t="s">
        <v>436</v>
      </c>
      <c r="P132" t="s">
        <v>437</v>
      </c>
    </row>
    <row r="133" spans="1:16" hidden="1">
      <c r="A133" t="s">
        <v>438</v>
      </c>
      <c r="B133" s="1">
        <v>41367</v>
      </c>
      <c r="C133">
        <v>-25.9</v>
      </c>
      <c r="D133" t="s">
        <v>17</v>
      </c>
      <c r="F133">
        <v>40100101600</v>
      </c>
      <c r="G133">
        <v>20111</v>
      </c>
      <c r="I133">
        <v>33836760</v>
      </c>
      <c r="J133">
        <v>20111</v>
      </c>
      <c r="L133" s="1">
        <v>41368</v>
      </c>
      <c r="M133" t="s">
        <v>439</v>
      </c>
      <c r="N133" t="s">
        <v>440</v>
      </c>
      <c r="P133" t="s">
        <v>441</v>
      </c>
    </row>
    <row r="134" spans="1:16" hidden="1">
      <c r="A134" t="s">
        <v>84</v>
      </c>
      <c r="B134" s="1">
        <v>41369</v>
      </c>
      <c r="C134">
        <v>-400</v>
      </c>
      <c r="D134" t="s">
        <v>17</v>
      </c>
      <c r="E134" t="s">
        <v>25</v>
      </c>
      <c r="F134">
        <v>33836760</v>
      </c>
      <c r="G134">
        <v>20111</v>
      </c>
      <c r="H134" t="s">
        <v>25</v>
      </c>
      <c r="I134">
        <v>30033819860</v>
      </c>
      <c r="J134">
        <v>20111</v>
      </c>
      <c r="L134" s="1">
        <v>41369</v>
      </c>
      <c r="M134" t="s">
        <v>85</v>
      </c>
      <c r="N134" t="s">
        <v>25</v>
      </c>
      <c r="P134" t="s">
        <v>442</v>
      </c>
    </row>
    <row r="135" spans="1:16" hidden="1">
      <c r="A135" t="s">
        <v>87</v>
      </c>
      <c r="B135" s="1">
        <v>41369</v>
      </c>
      <c r="C135">
        <v>-50</v>
      </c>
      <c r="D135" t="s">
        <v>17</v>
      </c>
      <c r="E135" t="s">
        <v>88</v>
      </c>
      <c r="F135">
        <v>3291359628</v>
      </c>
      <c r="G135">
        <v>24012</v>
      </c>
      <c r="H135" t="s">
        <v>89</v>
      </c>
      <c r="I135">
        <v>33836760</v>
      </c>
      <c r="J135">
        <v>20111</v>
      </c>
      <c r="K135">
        <v>3291359628</v>
      </c>
      <c r="L135" s="1">
        <v>41369</v>
      </c>
      <c r="M135" t="s">
        <v>90</v>
      </c>
      <c r="N135" t="s">
        <v>88</v>
      </c>
      <c r="P135" t="s">
        <v>443</v>
      </c>
    </row>
    <row r="136" spans="1:16" hidden="1">
      <c r="A136" t="s">
        <v>444</v>
      </c>
      <c r="B136" s="1">
        <v>41369</v>
      </c>
      <c r="C136">
        <v>-83.49</v>
      </c>
      <c r="D136" t="s">
        <v>17</v>
      </c>
      <c r="F136">
        <v>40100101600</v>
      </c>
      <c r="G136">
        <v>20111</v>
      </c>
      <c r="I136">
        <v>33836760</v>
      </c>
      <c r="J136">
        <v>20111</v>
      </c>
      <c r="L136" s="1">
        <v>41369</v>
      </c>
      <c r="M136" t="s">
        <v>445</v>
      </c>
      <c r="P136" t="s">
        <v>446</v>
      </c>
    </row>
    <row r="137" spans="1:16">
      <c r="A137" t="s">
        <v>447</v>
      </c>
      <c r="B137" s="1">
        <v>41372</v>
      </c>
      <c r="C137">
        <v>-97</v>
      </c>
      <c r="D137" t="s">
        <v>17</v>
      </c>
      <c r="E137" t="s">
        <v>25</v>
      </c>
      <c r="F137" t="s">
        <v>60</v>
      </c>
      <c r="G137" t="s">
        <v>61</v>
      </c>
      <c r="H137" t="s">
        <v>448</v>
      </c>
      <c r="I137" t="s">
        <v>449</v>
      </c>
      <c r="K137">
        <v>292067</v>
      </c>
      <c r="L137" s="1">
        <v>41372</v>
      </c>
      <c r="M137" t="s">
        <v>450</v>
      </c>
      <c r="N137" t="s">
        <v>448</v>
      </c>
      <c r="P137" t="s">
        <v>451</v>
      </c>
    </row>
    <row r="138" spans="1:16" hidden="1">
      <c r="A138" t="s">
        <v>452</v>
      </c>
      <c r="B138" s="1">
        <v>41372</v>
      </c>
      <c r="C138">
        <v>-30</v>
      </c>
      <c r="D138" t="s">
        <v>17</v>
      </c>
      <c r="E138" t="s">
        <v>25</v>
      </c>
      <c r="F138" t="s">
        <v>60</v>
      </c>
      <c r="G138" t="s">
        <v>61</v>
      </c>
      <c r="H138" t="s">
        <v>453</v>
      </c>
      <c r="I138" t="s">
        <v>454</v>
      </c>
      <c r="K138" t="s">
        <v>455</v>
      </c>
      <c r="L138" s="1">
        <v>41372</v>
      </c>
      <c r="M138" t="s">
        <v>456</v>
      </c>
      <c r="N138" t="s">
        <v>453</v>
      </c>
      <c r="P138" t="s">
        <v>457</v>
      </c>
    </row>
    <row r="139" spans="1:16" hidden="1">
      <c r="A139" t="s">
        <v>34</v>
      </c>
      <c r="B139" s="1">
        <v>41372</v>
      </c>
      <c r="C139">
        <v>-994.17</v>
      </c>
      <c r="D139" t="s">
        <v>17</v>
      </c>
      <c r="E139" t="s">
        <v>35</v>
      </c>
      <c r="F139">
        <v>660054008</v>
      </c>
      <c r="G139">
        <v>20151</v>
      </c>
      <c r="H139" t="s">
        <v>36</v>
      </c>
      <c r="I139">
        <v>33836760</v>
      </c>
      <c r="J139">
        <v>20111</v>
      </c>
      <c r="K139" t="s">
        <v>37</v>
      </c>
      <c r="L139" s="1">
        <v>41372</v>
      </c>
      <c r="M139" t="s">
        <v>37</v>
      </c>
      <c r="N139" t="s">
        <v>35</v>
      </c>
      <c r="O139" t="s">
        <v>458</v>
      </c>
      <c r="P139">
        <v>1.2000130405212999E+26</v>
      </c>
    </row>
    <row r="140" spans="1:16" hidden="1">
      <c r="A140" t="s">
        <v>39</v>
      </c>
      <c r="B140" s="1">
        <v>41372</v>
      </c>
      <c r="C140">
        <v>-16.11</v>
      </c>
      <c r="D140" t="s">
        <v>17</v>
      </c>
      <c r="E140" t="s">
        <v>35</v>
      </c>
      <c r="F140">
        <v>660054008</v>
      </c>
      <c r="G140">
        <v>20151</v>
      </c>
      <c r="H140" t="s">
        <v>36</v>
      </c>
      <c r="I140">
        <v>33836760</v>
      </c>
      <c r="J140">
        <v>20111</v>
      </c>
      <c r="K140" t="s">
        <v>40</v>
      </c>
      <c r="L140" s="1">
        <v>41372</v>
      </c>
      <c r="M140" t="s">
        <v>40</v>
      </c>
      <c r="N140" t="s">
        <v>35</v>
      </c>
      <c r="O140" t="s">
        <v>459</v>
      </c>
      <c r="P140">
        <v>1.2000130405212999E+26</v>
      </c>
    </row>
    <row r="141" spans="1:16" hidden="1">
      <c r="A141" t="s">
        <v>109</v>
      </c>
      <c r="B141" s="1">
        <v>41372</v>
      </c>
      <c r="C141">
        <v>-24.25</v>
      </c>
      <c r="D141" t="s">
        <v>17</v>
      </c>
      <c r="F141">
        <v>21246</v>
      </c>
      <c r="G141">
        <v>20404</v>
      </c>
      <c r="H141" t="s">
        <v>110</v>
      </c>
      <c r="I141">
        <v>33836760</v>
      </c>
      <c r="J141">
        <v>20111</v>
      </c>
      <c r="L141" s="1">
        <v>41372</v>
      </c>
      <c r="M141" t="s">
        <v>111</v>
      </c>
      <c r="O141" t="s">
        <v>460</v>
      </c>
      <c r="P141" t="s">
        <v>461</v>
      </c>
    </row>
    <row r="142" spans="1:16" hidden="1">
      <c r="A142" t="s">
        <v>462</v>
      </c>
      <c r="B142" s="1">
        <v>41374</v>
      </c>
      <c r="C142">
        <v>-119.58</v>
      </c>
      <c r="D142" t="s">
        <v>17</v>
      </c>
      <c r="E142" t="s">
        <v>115</v>
      </c>
      <c r="F142">
        <v>1216066</v>
      </c>
      <c r="G142">
        <v>20100</v>
      </c>
      <c r="H142" t="s">
        <v>89</v>
      </c>
      <c r="I142">
        <v>33836760</v>
      </c>
      <c r="J142">
        <v>20111</v>
      </c>
      <c r="K142">
        <v>3080731</v>
      </c>
      <c r="L142" s="1">
        <v>41374</v>
      </c>
      <c r="M142" t="s">
        <v>463</v>
      </c>
      <c r="N142" t="s">
        <v>115</v>
      </c>
      <c r="O142" t="s">
        <v>464</v>
      </c>
      <c r="P142" t="s">
        <v>465</v>
      </c>
    </row>
    <row r="143" spans="1:16" hidden="1">
      <c r="A143" t="s">
        <v>466</v>
      </c>
      <c r="B143" s="1">
        <v>41375</v>
      </c>
      <c r="C143">
        <v>-48.54</v>
      </c>
      <c r="D143" t="s">
        <v>17</v>
      </c>
      <c r="F143">
        <v>40100101600</v>
      </c>
      <c r="G143">
        <v>20111</v>
      </c>
      <c r="I143">
        <v>33836760</v>
      </c>
      <c r="J143">
        <v>20111</v>
      </c>
      <c r="L143" s="1">
        <v>41375</v>
      </c>
      <c r="M143" t="s">
        <v>467</v>
      </c>
      <c r="P143" t="s">
        <v>468</v>
      </c>
    </row>
    <row r="144" spans="1:16" hidden="1">
      <c r="A144" t="s">
        <v>469</v>
      </c>
      <c r="B144" s="1">
        <v>41379</v>
      </c>
      <c r="C144">
        <v>-87.88</v>
      </c>
      <c r="D144" t="s">
        <v>17</v>
      </c>
      <c r="E144" t="s">
        <v>25</v>
      </c>
      <c r="F144">
        <v>33836760</v>
      </c>
      <c r="G144">
        <v>20111</v>
      </c>
      <c r="H144" t="s">
        <v>470</v>
      </c>
      <c r="I144">
        <v>28713532000</v>
      </c>
      <c r="J144">
        <v>20111</v>
      </c>
      <c r="L144" s="1">
        <v>41379</v>
      </c>
      <c r="M144">
        <v>110914</v>
      </c>
      <c r="N144" t="s">
        <v>470</v>
      </c>
      <c r="P144" t="s">
        <v>471</v>
      </c>
    </row>
    <row r="145" spans="1:16" hidden="1">
      <c r="A145" t="s">
        <v>472</v>
      </c>
      <c r="B145" s="1">
        <v>41377</v>
      </c>
      <c r="C145">
        <v>-290</v>
      </c>
      <c r="D145" t="s">
        <v>17</v>
      </c>
      <c r="F145">
        <v>40100101600</v>
      </c>
      <c r="G145">
        <v>20111</v>
      </c>
      <c r="I145">
        <v>33836760</v>
      </c>
      <c r="J145">
        <v>20111</v>
      </c>
      <c r="L145" s="1">
        <v>41379</v>
      </c>
      <c r="M145" t="s">
        <v>473</v>
      </c>
      <c r="N145" t="s">
        <v>288</v>
      </c>
      <c r="P145" t="s">
        <v>474</v>
      </c>
    </row>
    <row r="146" spans="1:16" hidden="1">
      <c r="A146" t="s">
        <v>475</v>
      </c>
      <c r="B146" s="1">
        <v>41376</v>
      </c>
      <c r="C146">
        <v>-16.440000000000001</v>
      </c>
      <c r="D146" t="s">
        <v>17</v>
      </c>
      <c r="F146">
        <v>99923106001</v>
      </c>
      <c r="G146">
        <v>20111</v>
      </c>
      <c r="I146">
        <v>33836760</v>
      </c>
      <c r="J146">
        <v>20111</v>
      </c>
      <c r="K146" t="s">
        <v>476</v>
      </c>
      <c r="L146" s="1">
        <v>41379</v>
      </c>
      <c r="M146" t="s">
        <v>477</v>
      </c>
      <c r="P146" t="s">
        <v>478</v>
      </c>
    </row>
    <row r="147" spans="1:16" hidden="1">
      <c r="A147" t="s">
        <v>479</v>
      </c>
      <c r="B147" s="1">
        <v>41380</v>
      </c>
      <c r="C147">
        <v>-136.80000000000001</v>
      </c>
      <c r="D147" t="s">
        <v>17</v>
      </c>
      <c r="E147" t="s">
        <v>480</v>
      </c>
      <c r="F147">
        <v>16295</v>
      </c>
      <c r="G147">
        <v>34000</v>
      </c>
      <c r="H147" t="s">
        <v>481</v>
      </c>
      <c r="I147">
        <v>33836760</v>
      </c>
      <c r="J147">
        <v>20111</v>
      </c>
      <c r="K147" t="s">
        <v>482</v>
      </c>
      <c r="L147" s="1">
        <v>41380</v>
      </c>
      <c r="M147" t="s">
        <v>482</v>
      </c>
      <c r="N147" t="s">
        <v>480</v>
      </c>
      <c r="P147" t="s">
        <v>483</v>
      </c>
    </row>
    <row r="148" spans="1:16" hidden="1">
      <c r="A148" t="s">
        <v>250</v>
      </c>
      <c r="B148" s="1">
        <v>41380</v>
      </c>
      <c r="C148">
        <v>-173</v>
      </c>
      <c r="D148" t="s">
        <v>17</v>
      </c>
      <c r="E148" t="s">
        <v>251</v>
      </c>
      <c r="F148">
        <v>696282318</v>
      </c>
      <c r="G148">
        <v>20151</v>
      </c>
      <c r="H148" t="s">
        <v>23</v>
      </c>
      <c r="I148">
        <v>33836760</v>
      </c>
      <c r="J148">
        <v>20111</v>
      </c>
      <c r="K148">
        <v>8300505200</v>
      </c>
      <c r="L148" s="1">
        <v>41380</v>
      </c>
      <c r="M148">
        <v>8300505200</v>
      </c>
      <c r="N148" t="s">
        <v>251</v>
      </c>
      <c r="O148" t="s">
        <v>484</v>
      </c>
      <c r="P148">
        <v>1.2000130415213101E+26</v>
      </c>
    </row>
    <row r="149" spans="1:16" hidden="1">
      <c r="A149" t="s">
        <v>485</v>
      </c>
      <c r="B149" s="1">
        <v>41383</v>
      </c>
      <c r="C149">
        <v>1800</v>
      </c>
      <c r="D149" t="s">
        <v>17</v>
      </c>
      <c r="E149" t="s">
        <v>25</v>
      </c>
      <c r="F149">
        <v>30033819860</v>
      </c>
      <c r="G149">
        <v>20111</v>
      </c>
      <c r="H149" t="s">
        <v>25</v>
      </c>
      <c r="I149">
        <v>33836760</v>
      </c>
      <c r="J149">
        <v>20111</v>
      </c>
      <c r="L149" s="1">
        <v>41383</v>
      </c>
      <c r="M149" t="s">
        <v>486</v>
      </c>
      <c r="N149" t="s">
        <v>25</v>
      </c>
      <c r="P149" t="s">
        <v>487</v>
      </c>
    </row>
    <row r="150" spans="1:16" hidden="1">
      <c r="A150" t="s">
        <v>488</v>
      </c>
      <c r="B150" s="1">
        <v>41383</v>
      </c>
      <c r="C150">
        <v>-32.4</v>
      </c>
      <c r="D150" t="s">
        <v>17</v>
      </c>
      <c r="E150" t="s">
        <v>25</v>
      </c>
      <c r="F150" t="s">
        <v>60</v>
      </c>
      <c r="G150" t="s">
        <v>61</v>
      </c>
      <c r="H150" t="s">
        <v>489</v>
      </c>
      <c r="I150" t="s">
        <v>490</v>
      </c>
      <c r="J150" t="s">
        <v>491</v>
      </c>
      <c r="K150" t="s">
        <v>492</v>
      </c>
      <c r="L150" s="1">
        <v>41383</v>
      </c>
      <c r="M150" t="s">
        <v>492</v>
      </c>
      <c r="N150" t="s">
        <v>489</v>
      </c>
      <c r="O150" t="s">
        <v>492</v>
      </c>
      <c r="P150" t="s">
        <v>493</v>
      </c>
    </row>
    <row r="151" spans="1:16" hidden="1">
      <c r="A151" t="s">
        <v>494</v>
      </c>
      <c r="B151" s="1">
        <v>41384</v>
      </c>
      <c r="C151">
        <v>-90.88</v>
      </c>
      <c r="D151" t="s">
        <v>17</v>
      </c>
      <c r="F151">
        <v>40100101600</v>
      </c>
      <c r="G151">
        <v>20111</v>
      </c>
      <c r="I151">
        <v>33836760</v>
      </c>
      <c r="J151">
        <v>20111</v>
      </c>
      <c r="L151" s="1">
        <v>41386</v>
      </c>
      <c r="M151" t="s">
        <v>495</v>
      </c>
      <c r="P151" t="s">
        <v>496</v>
      </c>
    </row>
    <row r="152" spans="1:16" hidden="1">
      <c r="A152" t="s">
        <v>497</v>
      </c>
      <c r="B152" s="1">
        <v>41386</v>
      </c>
      <c r="C152">
        <v>-179.8</v>
      </c>
      <c r="D152" t="s">
        <v>17</v>
      </c>
      <c r="E152" t="s">
        <v>498</v>
      </c>
      <c r="F152">
        <v>40562000</v>
      </c>
      <c r="G152">
        <v>19100</v>
      </c>
      <c r="H152" t="s">
        <v>25</v>
      </c>
      <c r="I152">
        <v>33836760</v>
      </c>
      <c r="J152">
        <v>20111</v>
      </c>
      <c r="K152" t="s">
        <v>498</v>
      </c>
      <c r="L152" s="1">
        <v>41386</v>
      </c>
      <c r="M152" t="s">
        <v>498</v>
      </c>
      <c r="N152" t="s">
        <v>498</v>
      </c>
      <c r="O152">
        <v>32352380</v>
      </c>
      <c r="P152">
        <v>1.9100130419100001E+27</v>
      </c>
    </row>
    <row r="153" spans="1:16" hidden="1">
      <c r="A153" t="s">
        <v>499</v>
      </c>
      <c r="B153" s="1">
        <v>41384</v>
      </c>
      <c r="C153">
        <v>-390</v>
      </c>
      <c r="D153" t="s">
        <v>17</v>
      </c>
      <c r="F153">
        <v>40100101600</v>
      </c>
      <c r="G153">
        <v>20111</v>
      </c>
      <c r="I153">
        <v>33836760</v>
      </c>
      <c r="J153">
        <v>20111</v>
      </c>
      <c r="L153" s="1">
        <v>41386</v>
      </c>
      <c r="M153" t="s">
        <v>500</v>
      </c>
      <c r="N153" t="s">
        <v>501</v>
      </c>
      <c r="P153" t="s">
        <v>502</v>
      </c>
    </row>
    <row r="154" spans="1:16" hidden="1">
      <c r="A154" t="s">
        <v>503</v>
      </c>
      <c r="B154" s="1">
        <v>41387</v>
      </c>
      <c r="C154">
        <v>-19</v>
      </c>
      <c r="D154" t="s">
        <v>17</v>
      </c>
      <c r="E154" t="s">
        <v>504</v>
      </c>
      <c r="F154">
        <v>50410849500</v>
      </c>
      <c r="G154">
        <v>12000</v>
      </c>
      <c r="H154" t="s">
        <v>25</v>
      </c>
      <c r="I154">
        <v>33836760</v>
      </c>
      <c r="J154">
        <v>20111</v>
      </c>
      <c r="L154" s="1">
        <v>41387</v>
      </c>
      <c r="M154" t="s">
        <v>111</v>
      </c>
      <c r="N154" t="s">
        <v>504</v>
      </c>
      <c r="O154" t="s">
        <v>505</v>
      </c>
      <c r="P154">
        <v>1.20001304222131E+26</v>
      </c>
    </row>
    <row r="155" spans="1:16" hidden="1">
      <c r="A155" t="s">
        <v>506</v>
      </c>
      <c r="B155" s="1">
        <v>41388</v>
      </c>
      <c r="C155">
        <v>-62.72</v>
      </c>
      <c r="D155" t="s">
        <v>17</v>
      </c>
      <c r="F155">
        <v>40100101600</v>
      </c>
      <c r="G155">
        <v>20111</v>
      </c>
      <c r="I155">
        <v>33836760</v>
      </c>
      <c r="J155">
        <v>20111</v>
      </c>
      <c r="L155" s="1">
        <v>41389</v>
      </c>
      <c r="M155" t="s">
        <v>507</v>
      </c>
      <c r="P155" t="s">
        <v>508</v>
      </c>
    </row>
    <row r="156" spans="1:16" hidden="1">
      <c r="A156" t="s">
        <v>509</v>
      </c>
      <c r="B156" s="1">
        <v>41391</v>
      </c>
      <c r="C156">
        <v>-108.74</v>
      </c>
      <c r="D156" t="s">
        <v>17</v>
      </c>
      <c r="F156">
        <v>40100101600</v>
      </c>
      <c r="G156">
        <v>20111</v>
      </c>
      <c r="I156">
        <v>33836760</v>
      </c>
      <c r="J156">
        <v>20111</v>
      </c>
      <c r="L156" s="1">
        <v>41393</v>
      </c>
      <c r="M156" t="s">
        <v>510</v>
      </c>
      <c r="P156" t="s">
        <v>511</v>
      </c>
    </row>
    <row r="157" spans="1:16" hidden="1">
      <c r="A157" t="s">
        <v>512</v>
      </c>
      <c r="B157" s="1">
        <v>41391</v>
      </c>
      <c r="C157">
        <v>-48.29</v>
      </c>
      <c r="D157" t="s">
        <v>17</v>
      </c>
      <c r="F157">
        <v>40100101600</v>
      </c>
      <c r="G157">
        <v>20111</v>
      </c>
      <c r="I157">
        <v>33836760</v>
      </c>
      <c r="J157">
        <v>20111</v>
      </c>
      <c r="L157" s="1">
        <v>41393</v>
      </c>
      <c r="M157" t="s">
        <v>513</v>
      </c>
      <c r="P157" t="s">
        <v>514</v>
      </c>
    </row>
    <row r="158" spans="1:16" hidden="1">
      <c r="A158" t="s">
        <v>515</v>
      </c>
      <c r="B158" s="1">
        <v>41393</v>
      </c>
      <c r="C158">
        <v>7603.96</v>
      </c>
      <c r="D158" t="s">
        <v>17</v>
      </c>
      <c r="E158" t="s">
        <v>166</v>
      </c>
      <c r="F158">
        <v>50222000207</v>
      </c>
      <c r="G158">
        <v>12000</v>
      </c>
      <c r="H158" t="s">
        <v>23</v>
      </c>
      <c r="I158">
        <v>33836760</v>
      </c>
      <c r="J158">
        <v>20111</v>
      </c>
      <c r="K158" t="s">
        <v>516</v>
      </c>
      <c r="L158" s="1">
        <v>41393</v>
      </c>
      <c r="M158" t="s">
        <v>516</v>
      </c>
      <c r="N158" t="s">
        <v>166</v>
      </c>
      <c r="P158">
        <v>1.2000130426213099E+26</v>
      </c>
    </row>
    <row r="159" spans="1:16" hidden="1">
      <c r="A159" t="s">
        <v>517</v>
      </c>
      <c r="B159" s="1">
        <v>41394</v>
      </c>
      <c r="C159">
        <v>-290</v>
      </c>
      <c r="D159" t="s">
        <v>17</v>
      </c>
      <c r="F159">
        <v>40003745003</v>
      </c>
      <c r="G159">
        <v>20111</v>
      </c>
      <c r="I159">
        <v>33836760</v>
      </c>
      <c r="J159">
        <v>20111</v>
      </c>
      <c r="L159" s="1">
        <v>41396</v>
      </c>
      <c r="M159" t="s">
        <v>518</v>
      </c>
      <c r="P159" t="s">
        <v>519</v>
      </c>
    </row>
    <row r="160" spans="1:16" hidden="1">
      <c r="A160" t="s">
        <v>520</v>
      </c>
      <c r="B160" s="1">
        <v>41396</v>
      </c>
      <c r="C160">
        <v>-56</v>
      </c>
      <c r="D160" t="s">
        <v>17</v>
      </c>
      <c r="E160" t="s">
        <v>25</v>
      </c>
      <c r="F160" t="s">
        <v>60</v>
      </c>
      <c r="G160" t="s">
        <v>61</v>
      </c>
      <c r="H160" t="s">
        <v>69</v>
      </c>
      <c r="I160" t="s">
        <v>521</v>
      </c>
      <c r="K160">
        <v>932970206433</v>
      </c>
      <c r="L160" s="1">
        <v>41396</v>
      </c>
      <c r="M160" t="s">
        <v>522</v>
      </c>
      <c r="N160" t="s">
        <v>69</v>
      </c>
      <c r="P160" t="s">
        <v>523</v>
      </c>
    </row>
    <row r="161" spans="1:16" hidden="1">
      <c r="A161" t="s">
        <v>524</v>
      </c>
      <c r="B161" s="1">
        <v>41396</v>
      </c>
      <c r="C161">
        <v>-42</v>
      </c>
      <c r="D161" t="s">
        <v>17</v>
      </c>
      <c r="E161" t="s">
        <v>25</v>
      </c>
      <c r="F161" t="s">
        <v>60</v>
      </c>
      <c r="G161" t="s">
        <v>61</v>
      </c>
      <c r="H161" t="s">
        <v>525</v>
      </c>
      <c r="I161" t="s">
        <v>521</v>
      </c>
      <c r="K161">
        <v>932970195302</v>
      </c>
      <c r="L161" s="1">
        <v>41396</v>
      </c>
      <c r="M161" t="s">
        <v>526</v>
      </c>
      <c r="N161" t="s">
        <v>525</v>
      </c>
      <c r="P161" t="s">
        <v>527</v>
      </c>
    </row>
    <row r="162" spans="1:16" hidden="1">
      <c r="A162" t="s">
        <v>528</v>
      </c>
      <c r="B162" s="1">
        <v>41396</v>
      </c>
      <c r="C162">
        <v>-61</v>
      </c>
      <c r="D162" t="s">
        <v>17</v>
      </c>
      <c r="E162" t="s">
        <v>25</v>
      </c>
      <c r="F162" t="s">
        <v>60</v>
      </c>
      <c r="G162" t="s">
        <v>61</v>
      </c>
      <c r="H162" t="s">
        <v>529</v>
      </c>
      <c r="I162" t="s">
        <v>530</v>
      </c>
      <c r="K162">
        <v>130010295592</v>
      </c>
      <c r="L162" s="1">
        <v>41396</v>
      </c>
      <c r="M162" t="s">
        <v>531</v>
      </c>
      <c r="N162" t="s">
        <v>529</v>
      </c>
      <c r="P162" t="s">
        <v>532</v>
      </c>
    </row>
    <row r="163" spans="1:16" hidden="1">
      <c r="A163" t="s">
        <v>21</v>
      </c>
      <c r="B163" s="1">
        <v>41396</v>
      </c>
      <c r="C163">
        <v>-16.850000000000001</v>
      </c>
      <c r="D163" t="s">
        <v>17</v>
      </c>
      <c r="E163" t="s">
        <v>22</v>
      </c>
      <c r="F163">
        <v>51430305101</v>
      </c>
      <c r="G163">
        <v>12000</v>
      </c>
      <c r="H163" t="s">
        <v>23</v>
      </c>
      <c r="I163">
        <v>33836760</v>
      </c>
      <c r="J163">
        <v>20111</v>
      </c>
      <c r="L163" s="1">
        <v>41396</v>
      </c>
      <c r="M163" t="s">
        <v>24</v>
      </c>
      <c r="N163" t="s">
        <v>22</v>
      </c>
      <c r="O163" t="s">
        <v>25</v>
      </c>
      <c r="P163" t="s">
        <v>533</v>
      </c>
    </row>
    <row r="164" spans="1:16" hidden="1">
      <c r="A164" t="s">
        <v>314</v>
      </c>
      <c r="B164" s="1">
        <v>41396</v>
      </c>
      <c r="C164">
        <v>-3515.78</v>
      </c>
      <c r="D164" t="s">
        <v>17</v>
      </c>
      <c r="E164" t="s">
        <v>28</v>
      </c>
      <c r="F164">
        <v>51430605201</v>
      </c>
      <c r="G164">
        <v>12000</v>
      </c>
      <c r="H164" t="s">
        <v>23</v>
      </c>
      <c r="I164">
        <v>33836760</v>
      </c>
      <c r="J164">
        <v>20111</v>
      </c>
      <c r="L164" s="1">
        <v>41396</v>
      </c>
      <c r="M164" t="s">
        <v>315</v>
      </c>
      <c r="N164" t="s">
        <v>28</v>
      </c>
      <c r="P164" t="s">
        <v>534</v>
      </c>
    </row>
    <row r="165" spans="1:16" hidden="1">
      <c r="A165" t="s">
        <v>27</v>
      </c>
      <c r="B165" s="1">
        <v>41396</v>
      </c>
      <c r="C165">
        <v>-201.91</v>
      </c>
      <c r="D165" t="s">
        <v>17</v>
      </c>
      <c r="E165" t="s">
        <v>28</v>
      </c>
      <c r="F165">
        <v>51430605201</v>
      </c>
      <c r="G165">
        <v>12000</v>
      </c>
      <c r="H165" t="s">
        <v>23</v>
      </c>
      <c r="I165">
        <v>33836760</v>
      </c>
      <c r="J165">
        <v>20111</v>
      </c>
      <c r="L165" s="1">
        <v>41396</v>
      </c>
      <c r="M165" t="s">
        <v>29</v>
      </c>
      <c r="N165" t="s">
        <v>28</v>
      </c>
      <c r="P165" t="s">
        <v>535</v>
      </c>
    </row>
    <row r="166" spans="1:16" hidden="1">
      <c r="A166" t="s">
        <v>536</v>
      </c>
      <c r="B166" s="1">
        <v>41397</v>
      </c>
      <c r="C166">
        <v>71.64</v>
      </c>
      <c r="D166" t="s">
        <v>17</v>
      </c>
      <c r="E166" t="s">
        <v>537</v>
      </c>
      <c r="F166" t="s">
        <v>538</v>
      </c>
      <c r="G166" t="s">
        <v>539</v>
      </c>
      <c r="H166" t="s">
        <v>25</v>
      </c>
      <c r="I166" t="s">
        <v>60</v>
      </c>
      <c r="J166" t="s">
        <v>61</v>
      </c>
      <c r="K166" t="s">
        <v>540</v>
      </c>
      <c r="L166" s="1">
        <v>41397</v>
      </c>
      <c r="M166" t="s">
        <v>541</v>
      </c>
      <c r="N166" t="s">
        <v>537</v>
      </c>
      <c r="O166" t="s">
        <v>542</v>
      </c>
      <c r="P166" t="s">
        <v>543</v>
      </c>
    </row>
    <row r="167" spans="1:16" hidden="1">
      <c r="A167" t="s">
        <v>544</v>
      </c>
      <c r="B167" s="1">
        <v>41397</v>
      </c>
      <c r="C167">
        <v>-58.81</v>
      </c>
      <c r="D167" t="s">
        <v>17</v>
      </c>
      <c r="E167" t="s">
        <v>80</v>
      </c>
      <c r="F167">
        <v>7501818</v>
      </c>
      <c r="G167">
        <v>60000</v>
      </c>
      <c r="H167" t="s">
        <v>23</v>
      </c>
      <c r="I167">
        <v>33836760</v>
      </c>
      <c r="J167">
        <v>20111</v>
      </c>
      <c r="K167">
        <v>90605882749</v>
      </c>
      <c r="L167" s="1">
        <v>41397</v>
      </c>
      <c r="M167" t="s">
        <v>545</v>
      </c>
      <c r="N167" t="s">
        <v>80</v>
      </c>
      <c r="O167" t="s">
        <v>546</v>
      </c>
      <c r="P167" t="s">
        <v>547</v>
      </c>
    </row>
    <row r="168" spans="1:16" hidden="1">
      <c r="A168" t="s">
        <v>548</v>
      </c>
      <c r="B168" s="1">
        <v>41397</v>
      </c>
      <c r="C168">
        <v>-35.71</v>
      </c>
      <c r="D168" t="s">
        <v>17</v>
      </c>
      <c r="F168">
        <v>40100101600</v>
      </c>
      <c r="G168">
        <v>20111</v>
      </c>
      <c r="I168">
        <v>33836760</v>
      </c>
      <c r="J168">
        <v>20111</v>
      </c>
      <c r="L168" s="1">
        <v>41397</v>
      </c>
      <c r="M168" t="s">
        <v>549</v>
      </c>
      <c r="P168" t="s">
        <v>550</v>
      </c>
    </row>
    <row r="169" spans="1:16" hidden="1">
      <c r="A169" t="s">
        <v>551</v>
      </c>
      <c r="B169" s="1">
        <v>41400</v>
      </c>
      <c r="C169">
        <v>-12.92</v>
      </c>
      <c r="D169" t="s">
        <v>17</v>
      </c>
      <c r="E169" t="s">
        <v>76</v>
      </c>
      <c r="F169">
        <v>90029486</v>
      </c>
      <c r="G169">
        <v>60000</v>
      </c>
      <c r="H169" t="s">
        <v>25</v>
      </c>
      <c r="I169">
        <v>33836760</v>
      </c>
      <c r="J169">
        <v>20111</v>
      </c>
      <c r="K169">
        <v>199400374869</v>
      </c>
      <c r="L169" s="1">
        <v>41400</v>
      </c>
      <c r="M169" t="s">
        <v>552</v>
      </c>
      <c r="N169" t="s">
        <v>76</v>
      </c>
      <c r="P169" t="s">
        <v>553</v>
      </c>
    </row>
    <row r="170" spans="1:16" hidden="1">
      <c r="A170" t="s">
        <v>84</v>
      </c>
      <c r="B170" s="1">
        <v>41400</v>
      </c>
      <c r="C170">
        <v>-400</v>
      </c>
      <c r="D170" t="s">
        <v>17</v>
      </c>
      <c r="E170" t="s">
        <v>25</v>
      </c>
      <c r="F170">
        <v>33836760</v>
      </c>
      <c r="G170">
        <v>20111</v>
      </c>
      <c r="H170" t="s">
        <v>25</v>
      </c>
      <c r="I170">
        <v>30033819860</v>
      </c>
      <c r="J170">
        <v>20111</v>
      </c>
      <c r="L170" s="1">
        <v>41400</v>
      </c>
      <c r="M170" t="s">
        <v>85</v>
      </c>
      <c r="N170" t="s">
        <v>25</v>
      </c>
      <c r="P170" t="s">
        <v>554</v>
      </c>
    </row>
    <row r="171" spans="1:16" hidden="1">
      <c r="A171" t="s">
        <v>87</v>
      </c>
      <c r="B171" s="1">
        <v>41400</v>
      </c>
      <c r="C171">
        <v>-50</v>
      </c>
      <c r="D171" t="s">
        <v>17</v>
      </c>
      <c r="E171" t="s">
        <v>88</v>
      </c>
      <c r="F171">
        <v>3291359628</v>
      </c>
      <c r="G171">
        <v>24012</v>
      </c>
      <c r="H171" t="s">
        <v>89</v>
      </c>
      <c r="I171">
        <v>33836760</v>
      </c>
      <c r="J171">
        <v>20111</v>
      </c>
      <c r="K171">
        <v>3291359628</v>
      </c>
      <c r="L171" s="1">
        <v>41400</v>
      </c>
      <c r="M171" t="s">
        <v>90</v>
      </c>
      <c r="N171" t="s">
        <v>88</v>
      </c>
      <c r="P171" t="s">
        <v>555</v>
      </c>
    </row>
    <row r="172" spans="1:16" hidden="1">
      <c r="A172" t="s">
        <v>556</v>
      </c>
      <c r="B172" s="1">
        <v>41400</v>
      </c>
      <c r="C172">
        <v>-31.25</v>
      </c>
      <c r="D172" t="s">
        <v>17</v>
      </c>
      <c r="E172" t="s">
        <v>49</v>
      </c>
      <c r="F172">
        <v>696216225</v>
      </c>
      <c r="G172">
        <v>20151</v>
      </c>
      <c r="H172" t="s">
        <v>44</v>
      </c>
      <c r="I172">
        <v>33836760</v>
      </c>
      <c r="J172">
        <v>20111</v>
      </c>
      <c r="K172" t="s">
        <v>557</v>
      </c>
      <c r="L172" s="1">
        <v>41400</v>
      </c>
      <c r="M172" t="s">
        <v>557</v>
      </c>
      <c r="N172" t="s">
        <v>49</v>
      </c>
      <c r="O172" t="s">
        <v>558</v>
      </c>
      <c r="P172">
        <v>1.2000130503213099E+26</v>
      </c>
    </row>
    <row r="173" spans="1:16" hidden="1">
      <c r="A173" t="s">
        <v>497</v>
      </c>
      <c r="B173" s="1">
        <v>41400</v>
      </c>
      <c r="C173">
        <v>-14.5</v>
      </c>
      <c r="D173" t="s">
        <v>17</v>
      </c>
      <c r="E173" t="s">
        <v>498</v>
      </c>
      <c r="F173">
        <v>40562000</v>
      </c>
      <c r="G173">
        <v>19100</v>
      </c>
      <c r="H173" t="s">
        <v>25</v>
      </c>
      <c r="I173">
        <v>33836760</v>
      </c>
      <c r="J173">
        <v>20111</v>
      </c>
      <c r="K173" t="s">
        <v>498</v>
      </c>
      <c r="L173" s="1">
        <v>41400</v>
      </c>
      <c r="M173" t="s">
        <v>498</v>
      </c>
      <c r="N173" t="s">
        <v>498</v>
      </c>
      <c r="O173">
        <v>32518868</v>
      </c>
      <c r="P173">
        <v>1.9100130503100001E+27</v>
      </c>
    </row>
    <row r="174" spans="1:16" hidden="1">
      <c r="A174" t="s">
        <v>559</v>
      </c>
      <c r="B174" s="1">
        <v>41400</v>
      </c>
      <c r="C174">
        <v>-1395.38</v>
      </c>
      <c r="D174" t="s">
        <v>17</v>
      </c>
      <c r="F174">
        <v>40005191900</v>
      </c>
      <c r="G174">
        <v>20111</v>
      </c>
      <c r="H174" t="s">
        <v>53</v>
      </c>
      <c r="I174">
        <v>33836760</v>
      </c>
      <c r="J174">
        <v>20111</v>
      </c>
      <c r="L174" s="1">
        <v>41400</v>
      </c>
      <c r="M174" t="s">
        <v>560</v>
      </c>
      <c r="P174" t="s">
        <v>561</v>
      </c>
    </row>
    <row r="175" spans="1:16" hidden="1">
      <c r="A175" t="s">
        <v>562</v>
      </c>
      <c r="B175" s="1">
        <v>41398</v>
      </c>
      <c r="C175">
        <v>-151.19999999999999</v>
      </c>
      <c r="D175" t="s">
        <v>17</v>
      </c>
      <c r="F175">
        <v>40100101600</v>
      </c>
      <c r="G175">
        <v>20111</v>
      </c>
      <c r="I175">
        <v>33836760</v>
      </c>
      <c r="J175">
        <v>20111</v>
      </c>
      <c r="L175" s="1">
        <v>41400</v>
      </c>
      <c r="M175" t="s">
        <v>563</v>
      </c>
      <c r="N175" t="s">
        <v>564</v>
      </c>
      <c r="P175" t="s">
        <v>565</v>
      </c>
    </row>
    <row r="176" spans="1:16" hidden="1">
      <c r="A176" t="s">
        <v>566</v>
      </c>
      <c r="B176" s="1">
        <v>41401</v>
      </c>
      <c r="C176">
        <v>-1.99</v>
      </c>
      <c r="D176" t="s">
        <v>17</v>
      </c>
      <c r="E176" t="s">
        <v>567</v>
      </c>
      <c r="F176">
        <v>510085680</v>
      </c>
      <c r="G176">
        <v>60000</v>
      </c>
      <c r="H176" t="s">
        <v>23</v>
      </c>
      <c r="I176">
        <v>33836760</v>
      </c>
      <c r="J176">
        <v>20111</v>
      </c>
      <c r="L176" s="1">
        <v>41401</v>
      </c>
      <c r="M176" t="s">
        <v>568</v>
      </c>
      <c r="N176" t="s">
        <v>567</v>
      </c>
      <c r="O176" t="s">
        <v>569</v>
      </c>
      <c r="P176" t="s">
        <v>570</v>
      </c>
    </row>
    <row r="177" spans="1:16" hidden="1">
      <c r="A177" t="s">
        <v>39</v>
      </c>
      <c r="B177" s="1">
        <v>41401</v>
      </c>
      <c r="C177">
        <v>-16.11</v>
      </c>
      <c r="D177" t="s">
        <v>17</v>
      </c>
      <c r="E177" t="s">
        <v>35</v>
      </c>
      <c r="F177">
        <v>660054008</v>
      </c>
      <c r="G177">
        <v>20151</v>
      </c>
      <c r="H177" t="s">
        <v>36</v>
      </c>
      <c r="I177">
        <v>33836760</v>
      </c>
      <c r="J177">
        <v>20111</v>
      </c>
      <c r="K177" t="s">
        <v>40</v>
      </c>
      <c r="L177" s="1">
        <v>41401</v>
      </c>
      <c r="M177" t="s">
        <v>40</v>
      </c>
      <c r="N177" t="s">
        <v>35</v>
      </c>
      <c r="O177" t="s">
        <v>571</v>
      </c>
      <c r="P177">
        <v>1.20001305062131E+26</v>
      </c>
    </row>
    <row r="178" spans="1:16" hidden="1">
      <c r="A178" t="s">
        <v>34</v>
      </c>
      <c r="B178" s="1">
        <v>41401</v>
      </c>
      <c r="C178">
        <v>-994.17</v>
      </c>
      <c r="D178" t="s">
        <v>17</v>
      </c>
      <c r="E178" t="s">
        <v>35</v>
      </c>
      <c r="F178">
        <v>660054008</v>
      </c>
      <c r="G178">
        <v>20151</v>
      </c>
      <c r="H178" t="s">
        <v>36</v>
      </c>
      <c r="I178">
        <v>33836760</v>
      </c>
      <c r="J178">
        <v>20111</v>
      </c>
      <c r="K178" t="s">
        <v>37</v>
      </c>
      <c r="L178" s="1">
        <v>41401</v>
      </c>
      <c r="M178" t="s">
        <v>37</v>
      </c>
      <c r="N178" t="s">
        <v>35</v>
      </c>
      <c r="O178" t="s">
        <v>572</v>
      </c>
      <c r="P178">
        <v>1.20001305062131E+26</v>
      </c>
    </row>
    <row r="179" spans="1:16" hidden="1">
      <c r="A179" t="s">
        <v>109</v>
      </c>
      <c r="B179" s="1">
        <v>41401</v>
      </c>
      <c r="C179">
        <v>-24.25</v>
      </c>
      <c r="D179" t="s">
        <v>17</v>
      </c>
      <c r="F179">
        <v>21246</v>
      </c>
      <c r="G179">
        <v>20404</v>
      </c>
      <c r="H179" t="s">
        <v>110</v>
      </c>
      <c r="I179">
        <v>33836760</v>
      </c>
      <c r="J179">
        <v>20111</v>
      </c>
      <c r="L179" s="1">
        <v>41401</v>
      </c>
      <c r="M179" t="s">
        <v>111</v>
      </c>
      <c r="O179" t="s">
        <v>573</v>
      </c>
      <c r="P179" t="s">
        <v>574</v>
      </c>
    </row>
    <row r="180" spans="1:16" hidden="1">
      <c r="A180" t="s">
        <v>575</v>
      </c>
      <c r="B180" s="1">
        <v>41402</v>
      </c>
      <c r="C180">
        <v>-74.819999999999993</v>
      </c>
      <c r="D180" t="s">
        <v>17</v>
      </c>
      <c r="F180">
        <v>40100101600</v>
      </c>
      <c r="G180">
        <v>20111</v>
      </c>
      <c r="I180">
        <v>33836760</v>
      </c>
      <c r="J180">
        <v>20111</v>
      </c>
      <c r="L180" s="1">
        <v>41402</v>
      </c>
      <c r="M180" t="s">
        <v>576</v>
      </c>
      <c r="P180" t="s">
        <v>577</v>
      </c>
    </row>
    <row r="181" spans="1:16" hidden="1">
      <c r="A181" t="s">
        <v>578</v>
      </c>
      <c r="B181" s="1">
        <v>41402</v>
      </c>
      <c r="C181">
        <v>-56.96</v>
      </c>
      <c r="D181" t="s">
        <v>17</v>
      </c>
      <c r="F181">
        <v>40100101600</v>
      </c>
      <c r="G181">
        <v>20111</v>
      </c>
      <c r="I181">
        <v>33836760</v>
      </c>
      <c r="J181">
        <v>20111</v>
      </c>
      <c r="L181" s="1">
        <v>41404</v>
      </c>
      <c r="M181" t="s">
        <v>579</v>
      </c>
      <c r="N181" t="s">
        <v>207</v>
      </c>
      <c r="P181" t="s">
        <v>580</v>
      </c>
    </row>
    <row r="182" spans="1:16" hidden="1">
      <c r="A182" t="s">
        <v>581</v>
      </c>
      <c r="B182" s="1">
        <v>41404</v>
      </c>
      <c r="C182">
        <v>-79.2</v>
      </c>
      <c r="D182" t="s">
        <v>17</v>
      </c>
      <c r="E182" t="s">
        <v>115</v>
      </c>
      <c r="F182">
        <v>1216066</v>
      </c>
      <c r="G182">
        <v>20100</v>
      </c>
      <c r="H182" t="s">
        <v>89</v>
      </c>
      <c r="I182">
        <v>33836760</v>
      </c>
      <c r="J182">
        <v>20111</v>
      </c>
      <c r="K182">
        <v>3288588</v>
      </c>
      <c r="L182" s="1">
        <v>41404</v>
      </c>
      <c r="M182" t="s">
        <v>582</v>
      </c>
      <c r="N182" t="s">
        <v>115</v>
      </c>
      <c r="O182" t="s">
        <v>583</v>
      </c>
      <c r="P182" t="s">
        <v>584</v>
      </c>
    </row>
    <row r="183" spans="1:16" hidden="1">
      <c r="A183" t="s">
        <v>585</v>
      </c>
      <c r="B183" s="1">
        <v>41404</v>
      </c>
      <c r="C183">
        <v>-120.35</v>
      </c>
      <c r="D183" t="s">
        <v>17</v>
      </c>
      <c r="E183" t="s">
        <v>480</v>
      </c>
      <c r="F183">
        <v>16295</v>
      </c>
      <c r="G183">
        <v>34000</v>
      </c>
      <c r="H183" t="s">
        <v>25</v>
      </c>
      <c r="I183">
        <v>33836760</v>
      </c>
      <c r="J183">
        <v>20111</v>
      </c>
      <c r="K183" t="s">
        <v>586</v>
      </c>
      <c r="L183" s="1">
        <v>41404</v>
      </c>
      <c r="M183" t="s">
        <v>586</v>
      </c>
      <c r="N183" t="s">
        <v>480</v>
      </c>
      <c r="P183" t="s">
        <v>587</v>
      </c>
    </row>
    <row r="184" spans="1:16" hidden="1">
      <c r="A184" t="s">
        <v>588</v>
      </c>
      <c r="B184" s="1">
        <v>41402</v>
      </c>
      <c r="C184">
        <v>-55</v>
      </c>
      <c r="D184" t="s">
        <v>17</v>
      </c>
      <c r="F184">
        <v>40100101600</v>
      </c>
      <c r="G184">
        <v>20111</v>
      </c>
      <c r="I184">
        <v>33836760</v>
      </c>
      <c r="J184">
        <v>20111</v>
      </c>
      <c r="L184" s="1">
        <v>41404</v>
      </c>
      <c r="M184" t="s">
        <v>589</v>
      </c>
      <c r="N184" t="s">
        <v>590</v>
      </c>
      <c r="P184" t="s">
        <v>591</v>
      </c>
    </row>
    <row r="185" spans="1:16" hidden="1">
      <c r="A185" t="s">
        <v>592</v>
      </c>
      <c r="B185" s="1">
        <v>41402</v>
      </c>
      <c r="C185">
        <v>-30</v>
      </c>
      <c r="D185" t="s">
        <v>17</v>
      </c>
      <c r="F185">
        <v>99923106001</v>
      </c>
      <c r="G185">
        <v>20111</v>
      </c>
      <c r="I185">
        <v>33836760</v>
      </c>
      <c r="J185">
        <v>20111</v>
      </c>
      <c r="K185" t="s">
        <v>593</v>
      </c>
      <c r="L185" s="1">
        <v>41404</v>
      </c>
      <c r="M185" t="s">
        <v>594</v>
      </c>
      <c r="P185" t="s">
        <v>595</v>
      </c>
    </row>
    <row r="186" spans="1:16" hidden="1">
      <c r="A186" t="s">
        <v>596</v>
      </c>
      <c r="B186" s="1">
        <v>41407</v>
      </c>
      <c r="C186">
        <v>2000</v>
      </c>
      <c r="D186" t="s">
        <v>17</v>
      </c>
      <c r="E186" t="s">
        <v>25</v>
      </c>
      <c r="F186">
        <v>30033819860</v>
      </c>
      <c r="G186">
        <v>20111</v>
      </c>
      <c r="H186" t="s">
        <v>25</v>
      </c>
      <c r="I186">
        <v>33836760</v>
      </c>
      <c r="J186">
        <v>20111</v>
      </c>
      <c r="L186" s="1">
        <v>41407</v>
      </c>
      <c r="M186" t="s">
        <v>597</v>
      </c>
      <c r="N186" t="s">
        <v>25</v>
      </c>
      <c r="P186" t="s">
        <v>598</v>
      </c>
    </row>
    <row r="187" spans="1:16" hidden="1">
      <c r="A187" t="s">
        <v>599</v>
      </c>
      <c r="B187" s="1">
        <v>41407</v>
      </c>
      <c r="C187">
        <v>-92.5</v>
      </c>
      <c r="D187" t="s">
        <v>17</v>
      </c>
      <c r="E187" t="s">
        <v>25</v>
      </c>
      <c r="F187">
        <v>33836760</v>
      </c>
      <c r="G187">
        <v>20111</v>
      </c>
      <c r="H187" t="s">
        <v>600</v>
      </c>
      <c r="I187">
        <v>2308889</v>
      </c>
      <c r="J187">
        <v>60000</v>
      </c>
      <c r="L187" s="1">
        <v>41407</v>
      </c>
      <c r="M187" t="s">
        <v>601</v>
      </c>
      <c r="N187" t="s">
        <v>600</v>
      </c>
      <c r="P187" t="s">
        <v>602</v>
      </c>
    </row>
    <row r="188" spans="1:16" hidden="1">
      <c r="A188" t="s">
        <v>603</v>
      </c>
      <c r="B188" s="1">
        <v>41405</v>
      </c>
      <c r="C188">
        <v>-60.8</v>
      </c>
      <c r="D188" t="s">
        <v>17</v>
      </c>
      <c r="F188">
        <v>40100101600</v>
      </c>
      <c r="G188">
        <v>20111</v>
      </c>
      <c r="I188">
        <v>33836760</v>
      </c>
      <c r="J188">
        <v>20111</v>
      </c>
      <c r="L188" s="1">
        <v>41407</v>
      </c>
      <c r="M188" t="s">
        <v>604</v>
      </c>
      <c r="P188" t="s">
        <v>605</v>
      </c>
    </row>
    <row r="189" spans="1:16" hidden="1">
      <c r="A189" t="s">
        <v>606</v>
      </c>
      <c r="B189" s="1">
        <v>41404</v>
      </c>
      <c r="C189">
        <v>-60.2</v>
      </c>
      <c r="D189" t="s">
        <v>17</v>
      </c>
      <c r="F189">
        <v>40100101600</v>
      </c>
      <c r="G189">
        <v>20111</v>
      </c>
      <c r="I189">
        <v>33836760</v>
      </c>
      <c r="J189">
        <v>20111</v>
      </c>
      <c r="L189" s="1">
        <v>41407</v>
      </c>
      <c r="M189" t="s">
        <v>607</v>
      </c>
      <c r="N189" t="s">
        <v>608</v>
      </c>
      <c r="P189" t="s">
        <v>609</v>
      </c>
    </row>
    <row r="190" spans="1:16" hidden="1">
      <c r="A190" t="s">
        <v>610</v>
      </c>
      <c r="B190" s="1">
        <v>41405</v>
      </c>
      <c r="C190">
        <v>-43.05</v>
      </c>
      <c r="D190" t="s">
        <v>17</v>
      </c>
      <c r="F190">
        <v>40100101600</v>
      </c>
      <c r="G190">
        <v>20111</v>
      </c>
      <c r="I190">
        <v>33836760</v>
      </c>
      <c r="J190">
        <v>20111</v>
      </c>
      <c r="L190" s="1">
        <v>41407</v>
      </c>
      <c r="M190" t="s">
        <v>611</v>
      </c>
      <c r="P190" t="s">
        <v>612</v>
      </c>
    </row>
    <row r="191" spans="1:16" hidden="1">
      <c r="A191" t="s">
        <v>613</v>
      </c>
      <c r="B191" s="1">
        <v>41407</v>
      </c>
      <c r="C191">
        <v>-290</v>
      </c>
      <c r="D191" t="s">
        <v>17</v>
      </c>
      <c r="F191">
        <v>40100101600</v>
      </c>
      <c r="G191">
        <v>20111</v>
      </c>
      <c r="I191">
        <v>33836760</v>
      </c>
      <c r="J191">
        <v>20111</v>
      </c>
      <c r="L191" s="1">
        <v>41408</v>
      </c>
      <c r="M191" t="s">
        <v>614</v>
      </c>
      <c r="P191" t="s">
        <v>615</v>
      </c>
    </row>
    <row r="192" spans="1:16" hidden="1">
      <c r="A192" t="s">
        <v>616</v>
      </c>
      <c r="B192" s="1">
        <v>41408</v>
      </c>
      <c r="C192">
        <v>-61.8</v>
      </c>
      <c r="D192" t="s">
        <v>17</v>
      </c>
      <c r="F192">
        <v>40100101600</v>
      </c>
      <c r="G192">
        <v>20111</v>
      </c>
      <c r="I192">
        <v>33836760</v>
      </c>
      <c r="J192">
        <v>20111</v>
      </c>
      <c r="L192" s="1">
        <v>41408</v>
      </c>
      <c r="M192" t="s">
        <v>617</v>
      </c>
      <c r="P192" t="s">
        <v>618</v>
      </c>
    </row>
    <row r="193" spans="1:16" hidden="1">
      <c r="A193" t="s">
        <v>497</v>
      </c>
      <c r="B193" s="1">
        <v>41409</v>
      </c>
      <c r="C193">
        <v>-36.299999999999997</v>
      </c>
      <c r="D193" t="s">
        <v>17</v>
      </c>
      <c r="E193" t="s">
        <v>498</v>
      </c>
      <c r="F193">
        <v>40562000</v>
      </c>
      <c r="G193">
        <v>19100</v>
      </c>
      <c r="H193" t="s">
        <v>25</v>
      </c>
      <c r="I193">
        <v>33836760</v>
      </c>
      <c r="J193">
        <v>20111</v>
      </c>
      <c r="K193" t="s">
        <v>498</v>
      </c>
      <c r="L193" s="1">
        <v>41409</v>
      </c>
      <c r="M193" t="s">
        <v>498</v>
      </c>
      <c r="N193" t="s">
        <v>498</v>
      </c>
      <c r="O193">
        <v>32658994</v>
      </c>
      <c r="P193">
        <v>1.9100130514099999E+27</v>
      </c>
    </row>
    <row r="194" spans="1:16" hidden="1">
      <c r="A194" t="s">
        <v>619</v>
      </c>
      <c r="B194" s="1">
        <v>41409</v>
      </c>
      <c r="C194">
        <v>-79.7</v>
      </c>
      <c r="D194" t="s">
        <v>17</v>
      </c>
      <c r="E194" t="s">
        <v>480</v>
      </c>
      <c r="F194">
        <v>16295</v>
      </c>
      <c r="G194">
        <v>34000</v>
      </c>
      <c r="H194" t="s">
        <v>481</v>
      </c>
      <c r="I194">
        <v>33836760</v>
      </c>
      <c r="J194">
        <v>20111</v>
      </c>
      <c r="K194" t="s">
        <v>620</v>
      </c>
      <c r="L194" s="1">
        <v>41409</v>
      </c>
      <c r="M194" t="s">
        <v>620</v>
      </c>
      <c r="N194" t="s">
        <v>480</v>
      </c>
      <c r="P194" t="s">
        <v>621</v>
      </c>
    </row>
    <row r="195" spans="1:16" hidden="1">
      <c r="A195" t="s">
        <v>622</v>
      </c>
      <c r="B195" s="1">
        <v>41410</v>
      </c>
      <c r="C195">
        <v>-204.83</v>
      </c>
      <c r="D195" t="s">
        <v>17</v>
      </c>
      <c r="E195" t="s">
        <v>25</v>
      </c>
      <c r="F195" t="s">
        <v>60</v>
      </c>
      <c r="G195" t="s">
        <v>61</v>
      </c>
      <c r="H195" t="s">
        <v>623</v>
      </c>
      <c r="I195" t="s">
        <v>624</v>
      </c>
      <c r="K195">
        <v>120998430</v>
      </c>
      <c r="L195" s="1">
        <v>41410</v>
      </c>
      <c r="M195" t="s">
        <v>625</v>
      </c>
      <c r="N195" t="s">
        <v>623</v>
      </c>
      <c r="P195" t="s">
        <v>626</v>
      </c>
    </row>
    <row r="196" spans="1:16" hidden="1">
      <c r="A196" t="s">
        <v>627</v>
      </c>
      <c r="B196" s="1">
        <v>41410</v>
      </c>
      <c r="C196">
        <v>-92.6</v>
      </c>
      <c r="D196" t="s">
        <v>17</v>
      </c>
      <c r="E196" t="s">
        <v>628</v>
      </c>
      <c r="F196">
        <v>496072141</v>
      </c>
      <c r="G196">
        <v>12000</v>
      </c>
      <c r="H196" t="s">
        <v>44</v>
      </c>
      <c r="I196">
        <v>33836760</v>
      </c>
      <c r="J196">
        <v>20111</v>
      </c>
      <c r="K196">
        <v>58218</v>
      </c>
      <c r="L196" s="1">
        <v>41410</v>
      </c>
      <c r="M196" t="s">
        <v>629</v>
      </c>
      <c r="N196" t="s">
        <v>628</v>
      </c>
      <c r="O196" t="s">
        <v>630</v>
      </c>
      <c r="P196" t="s">
        <v>631</v>
      </c>
    </row>
    <row r="197" spans="1:16" hidden="1">
      <c r="A197" t="s">
        <v>632</v>
      </c>
      <c r="B197" s="1">
        <v>41410</v>
      </c>
      <c r="C197">
        <v>-290</v>
      </c>
      <c r="D197" t="s">
        <v>17</v>
      </c>
      <c r="F197">
        <v>40100101600</v>
      </c>
      <c r="G197">
        <v>20111</v>
      </c>
      <c r="I197">
        <v>33836760</v>
      </c>
      <c r="J197">
        <v>20111</v>
      </c>
      <c r="L197" s="1">
        <v>41410</v>
      </c>
      <c r="M197" t="s">
        <v>633</v>
      </c>
      <c r="P197" t="s">
        <v>634</v>
      </c>
    </row>
    <row r="198" spans="1:16" hidden="1">
      <c r="A198" t="s">
        <v>635</v>
      </c>
      <c r="B198" s="1">
        <v>41411</v>
      </c>
      <c r="C198">
        <v>-28.68</v>
      </c>
      <c r="D198" t="s">
        <v>17</v>
      </c>
      <c r="F198">
        <v>99923106001</v>
      </c>
      <c r="G198">
        <v>20111</v>
      </c>
      <c r="I198">
        <v>33836760</v>
      </c>
      <c r="J198">
        <v>20111</v>
      </c>
      <c r="K198" t="s">
        <v>636</v>
      </c>
      <c r="L198" s="1">
        <v>41415</v>
      </c>
      <c r="M198" t="s">
        <v>637</v>
      </c>
      <c r="P198" t="s">
        <v>638</v>
      </c>
    </row>
    <row r="199" spans="1:16" hidden="1">
      <c r="A199" t="s">
        <v>639</v>
      </c>
      <c r="B199" s="1">
        <v>41417</v>
      </c>
      <c r="C199">
        <v>-400</v>
      </c>
      <c r="D199" t="s">
        <v>17</v>
      </c>
      <c r="F199">
        <v>40100101600</v>
      </c>
      <c r="G199">
        <v>20111</v>
      </c>
      <c r="I199">
        <v>33836760</v>
      </c>
      <c r="J199">
        <v>20111</v>
      </c>
      <c r="L199" s="1">
        <v>41417</v>
      </c>
      <c r="M199" t="s">
        <v>640</v>
      </c>
      <c r="P199" t="s">
        <v>641</v>
      </c>
    </row>
    <row r="200" spans="1:16" hidden="1">
      <c r="A200" t="s">
        <v>642</v>
      </c>
      <c r="B200" s="1">
        <v>41419</v>
      </c>
      <c r="C200">
        <v>-57.64</v>
      </c>
      <c r="D200" t="s">
        <v>17</v>
      </c>
      <c r="F200">
        <v>99923106001</v>
      </c>
      <c r="G200">
        <v>20111</v>
      </c>
      <c r="I200">
        <v>33836760</v>
      </c>
      <c r="J200">
        <v>20111</v>
      </c>
      <c r="K200" t="s">
        <v>643</v>
      </c>
      <c r="L200" s="1">
        <v>41422</v>
      </c>
      <c r="M200" t="s">
        <v>644</v>
      </c>
      <c r="O200" t="s">
        <v>645</v>
      </c>
      <c r="P200" t="s">
        <v>646</v>
      </c>
    </row>
    <row r="201" spans="1:16" hidden="1">
      <c r="A201" t="s">
        <v>647</v>
      </c>
      <c r="B201" s="1">
        <v>41423</v>
      </c>
      <c r="C201">
        <v>3201.32</v>
      </c>
      <c r="D201" t="s">
        <v>17</v>
      </c>
      <c r="E201" t="s">
        <v>166</v>
      </c>
      <c r="F201">
        <v>50222000207</v>
      </c>
      <c r="G201">
        <v>12000</v>
      </c>
      <c r="H201" t="s">
        <v>23</v>
      </c>
      <c r="I201">
        <v>33836760</v>
      </c>
      <c r="J201">
        <v>20111</v>
      </c>
      <c r="K201" t="s">
        <v>648</v>
      </c>
      <c r="L201" s="1">
        <v>41423</v>
      </c>
      <c r="M201" t="s">
        <v>648</v>
      </c>
      <c r="N201" t="s">
        <v>166</v>
      </c>
      <c r="P201">
        <v>1.2000130528213101E+26</v>
      </c>
    </row>
    <row r="202" spans="1:16" hidden="1">
      <c r="A202" t="s">
        <v>497</v>
      </c>
      <c r="B202" s="1">
        <v>41423</v>
      </c>
      <c r="C202">
        <v>-80.599999999999994</v>
      </c>
      <c r="D202" t="s">
        <v>17</v>
      </c>
      <c r="E202" t="s">
        <v>498</v>
      </c>
      <c r="F202">
        <v>40562000</v>
      </c>
      <c r="G202">
        <v>19100</v>
      </c>
      <c r="H202" t="s">
        <v>25</v>
      </c>
      <c r="I202">
        <v>33836760</v>
      </c>
      <c r="J202">
        <v>20111</v>
      </c>
      <c r="K202" t="s">
        <v>498</v>
      </c>
      <c r="L202" s="1">
        <v>41423</v>
      </c>
      <c r="M202" t="s">
        <v>498</v>
      </c>
      <c r="N202" t="s">
        <v>498</v>
      </c>
      <c r="O202">
        <v>32792586</v>
      </c>
      <c r="P202">
        <v>1.9100130528100001E+27</v>
      </c>
    </row>
    <row r="203" spans="1:16" hidden="1">
      <c r="A203" t="s">
        <v>649</v>
      </c>
      <c r="B203" s="1">
        <v>41423</v>
      </c>
      <c r="C203">
        <v>-417.2</v>
      </c>
      <c r="D203" t="s">
        <v>17</v>
      </c>
      <c r="F203">
        <v>40100101600</v>
      </c>
      <c r="G203">
        <v>20111</v>
      </c>
      <c r="I203">
        <v>33836760</v>
      </c>
      <c r="J203">
        <v>20111</v>
      </c>
      <c r="L203" s="1">
        <v>41423</v>
      </c>
      <c r="M203" t="s">
        <v>650</v>
      </c>
      <c r="P203" t="s">
        <v>651</v>
      </c>
    </row>
    <row r="204" spans="1:16">
      <c r="A204" t="s">
        <v>652</v>
      </c>
      <c r="B204" s="1">
        <v>41428</v>
      </c>
      <c r="C204">
        <v>-1100</v>
      </c>
      <c r="D204" t="s">
        <v>17</v>
      </c>
      <c r="E204" t="s">
        <v>25</v>
      </c>
      <c r="F204">
        <v>33836760</v>
      </c>
      <c r="G204">
        <v>20111</v>
      </c>
      <c r="H204" t="s">
        <v>653</v>
      </c>
      <c r="I204">
        <v>51838292201</v>
      </c>
      <c r="J204">
        <v>12000</v>
      </c>
      <c r="L204" s="1">
        <v>41428</v>
      </c>
      <c r="M204" t="s">
        <v>654</v>
      </c>
      <c r="N204" t="s">
        <v>653</v>
      </c>
      <c r="P204" t="s">
        <v>655</v>
      </c>
    </row>
    <row r="205" spans="1:16" hidden="1">
      <c r="A205" t="s">
        <v>656</v>
      </c>
      <c r="B205" s="1">
        <v>41428</v>
      </c>
      <c r="C205">
        <v>-42</v>
      </c>
      <c r="D205" t="s">
        <v>17</v>
      </c>
      <c r="E205" t="s">
        <v>25</v>
      </c>
      <c r="F205" t="s">
        <v>60</v>
      </c>
      <c r="G205" t="s">
        <v>61</v>
      </c>
      <c r="H205" t="s">
        <v>525</v>
      </c>
      <c r="I205" t="s">
        <v>521</v>
      </c>
      <c r="K205">
        <v>932970250771</v>
      </c>
      <c r="L205" s="1">
        <v>41428</v>
      </c>
      <c r="M205" t="s">
        <v>657</v>
      </c>
      <c r="N205" t="s">
        <v>525</v>
      </c>
      <c r="P205" t="s">
        <v>658</v>
      </c>
    </row>
    <row r="206" spans="1:16" hidden="1">
      <c r="A206" t="s">
        <v>659</v>
      </c>
      <c r="B206" s="1">
        <v>41427</v>
      </c>
      <c r="C206">
        <v>-650</v>
      </c>
      <c r="D206" t="s">
        <v>17</v>
      </c>
      <c r="F206">
        <v>40003745003</v>
      </c>
      <c r="G206">
        <v>20111</v>
      </c>
      <c r="I206">
        <v>33836760</v>
      </c>
      <c r="J206">
        <v>20111</v>
      </c>
      <c r="L206" s="1">
        <v>41428</v>
      </c>
      <c r="M206" t="s">
        <v>660</v>
      </c>
      <c r="P206" t="s">
        <v>661</v>
      </c>
    </row>
    <row r="207" spans="1:16" hidden="1">
      <c r="A207" t="s">
        <v>662</v>
      </c>
      <c r="B207" s="1">
        <v>41428</v>
      </c>
      <c r="C207">
        <v>-12.79</v>
      </c>
      <c r="D207" t="s">
        <v>17</v>
      </c>
      <c r="E207" t="s">
        <v>76</v>
      </c>
      <c r="F207">
        <v>90029486</v>
      </c>
      <c r="G207">
        <v>60000</v>
      </c>
      <c r="H207" t="s">
        <v>25</v>
      </c>
      <c r="I207">
        <v>33836760</v>
      </c>
      <c r="J207">
        <v>20111</v>
      </c>
      <c r="K207">
        <v>199400981874</v>
      </c>
      <c r="L207" s="1">
        <v>41428</v>
      </c>
      <c r="M207" t="s">
        <v>663</v>
      </c>
      <c r="N207" t="s">
        <v>76</v>
      </c>
      <c r="P207" t="s">
        <v>664</v>
      </c>
    </row>
    <row r="208" spans="1:16" hidden="1">
      <c r="A208" t="s">
        <v>21</v>
      </c>
      <c r="B208" s="1">
        <v>41428</v>
      </c>
      <c r="C208">
        <v>-16.850000000000001</v>
      </c>
      <c r="D208" t="s">
        <v>17</v>
      </c>
      <c r="E208" t="s">
        <v>22</v>
      </c>
      <c r="F208">
        <v>51430305101</v>
      </c>
      <c r="G208">
        <v>12000</v>
      </c>
      <c r="H208" t="s">
        <v>23</v>
      </c>
      <c r="I208">
        <v>33836760</v>
      </c>
      <c r="J208">
        <v>20111</v>
      </c>
      <c r="L208" s="1">
        <v>41428</v>
      </c>
      <c r="M208" t="s">
        <v>24</v>
      </c>
      <c r="N208" t="s">
        <v>22</v>
      </c>
      <c r="O208" t="s">
        <v>25</v>
      </c>
      <c r="P208" t="s">
        <v>665</v>
      </c>
    </row>
    <row r="209" spans="1:16" hidden="1">
      <c r="A209" t="s">
        <v>27</v>
      </c>
      <c r="B209" s="1">
        <v>41428</v>
      </c>
      <c r="C209">
        <v>-201.91</v>
      </c>
      <c r="D209" t="s">
        <v>17</v>
      </c>
      <c r="E209" t="s">
        <v>28</v>
      </c>
      <c r="F209">
        <v>51430605201</v>
      </c>
      <c r="G209">
        <v>12000</v>
      </c>
      <c r="H209" t="s">
        <v>23</v>
      </c>
      <c r="I209">
        <v>33836760</v>
      </c>
      <c r="J209">
        <v>20111</v>
      </c>
      <c r="L209" s="1">
        <v>41428</v>
      </c>
      <c r="M209" t="s">
        <v>29</v>
      </c>
      <c r="N209" t="s">
        <v>28</v>
      </c>
      <c r="P209" t="s">
        <v>666</v>
      </c>
    </row>
    <row r="210" spans="1:16" hidden="1">
      <c r="A210" t="s">
        <v>667</v>
      </c>
      <c r="B210" s="1">
        <v>41429</v>
      </c>
      <c r="C210">
        <v>-189.94</v>
      </c>
      <c r="D210" t="s">
        <v>17</v>
      </c>
      <c r="F210">
        <v>40005191900</v>
      </c>
      <c r="G210">
        <v>20111</v>
      </c>
      <c r="H210" t="s">
        <v>53</v>
      </c>
      <c r="I210">
        <v>33836760</v>
      </c>
      <c r="J210">
        <v>20111</v>
      </c>
      <c r="L210" s="1">
        <v>41429</v>
      </c>
      <c r="M210" t="s">
        <v>668</v>
      </c>
      <c r="P210" t="s">
        <v>669</v>
      </c>
    </row>
    <row r="211" spans="1:16" hidden="1">
      <c r="A211" t="s">
        <v>670</v>
      </c>
      <c r="B211" s="1">
        <v>41429</v>
      </c>
      <c r="C211">
        <v>-90</v>
      </c>
      <c r="D211" t="s">
        <v>17</v>
      </c>
      <c r="F211">
        <v>40100101600</v>
      </c>
      <c r="G211">
        <v>20111</v>
      </c>
      <c r="I211">
        <v>33836760</v>
      </c>
      <c r="J211">
        <v>20111</v>
      </c>
      <c r="L211" s="1">
        <v>41429</v>
      </c>
      <c r="M211" t="s">
        <v>671</v>
      </c>
      <c r="P211" t="s">
        <v>672</v>
      </c>
    </row>
    <row r="212" spans="1:16" hidden="1">
      <c r="A212" t="s">
        <v>673</v>
      </c>
      <c r="B212" s="1">
        <v>41430</v>
      </c>
      <c r="C212">
        <v>-59.91</v>
      </c>
      <c r="D212" t="s">
        <v>17</v>
      </c>
      <c r="E212" t="s">
        <v>80</v>
      </c>
      <c r="F212">
        <v>7501818</v>
      </c>
      <c r="G212">
        <v>60000</v>
      </c>
      <c r="H212" t="s">
        <v>23</v>
      </c>
      <c r="I212">
        <v>33836760</v>
      </c>
      <c r="J212">
        <v>20111</v>
      </c>
      <c r="K212">
        <v>190110175609</v>
      </c>
      <c r="L212" s="1">
        <v>41430</v>
      </c>
      <c r="M212" t="s">
        <v>674</v>
      </c>
      <c r="N212" t="s">
        <v>80</v>
      </c>
      <c r="O212" t="s">
        <v>675</v>
      </c>
      <c r="P212" t="s">
        <v>676</v>
      </c>
    </row>
    <row r="213" spans="1:16" hidden="1">
      <c r="A213" t="s">
        <v>84</v>
      </c>
      <c r="B213" s="1">
        <v>41430</v>
      </c>
      <c r="C213">
        <v>-400</v>
      </c>
      <c r="D213" t="s">
        <v>17</v>
      </c>
      <c r="E213" t="s">
        <v>25</v>
      </c>
      <c r="F213">
        <v>33836760</v>
      </c>
      <c r="G213">
        <v>20111</v>
      </c>
      <c r="H213" t="s">
        <v>25</v>
      </c>
      <c r="I213">
        <v>30033819860</v>
      </c>
      <c r="J213">
        <v>20111</v>
      </c>
      <c r="L213" s="1">
        <v>41430</v>
      </c>
      <c r="M213" t="s">
        <v>85</v>
      </c>
      <c r="N213" t="s">
        <v>25</v>
      </c>
      <c r="P213" t="s">
        <v>677</v>
      </c>
    </row>
    <row r="214" spans="1:16" hidden="1">
      <c r="A214" t="s">
        <v>191</v>
      </c>
      <c r="B214" s="1">
        <v>41430</v>
      </c>
      <c r="C214">
        <v>-48.15</v>
      </c>
      <c r="D214" t="s">
        <v>17</v>
      </c>
      <c r="E214" t="s">
        <v>192</v>
      </c>
      <c r="F214">
        <v>404011011</v>
      </c>
      <c r="G214">
        <v>31000</v>
      </c>
      <c r="H214" t="s">
        <v>25</v>
      </c>
      <c r="I214">
        <v>33836760</v>
      </c>
      <c r="J214">
        <v>20111</v>
      </c>
      <c r="K214" t="s">
        <v>193</v>
      </c>
      <c r="L214" s="1">
        <v>41430</v>
      </c>
      <c r="M214" t="s">
        <v>193</v>
      </c>
      <c r="N214" t="s">
        <v>192</v>
      </c>
      <c r="O214" t="s">
        <v>678</v>
      </c>
      <c r="P214" t="s">
        <v>679</v>
      </c>
    </row>
    <row r="215" spans="1:16" hidden="1">
      <c r="A215" t="s">
        <v>680</v>
      </c>
      <c r="B215" s="1">
        <v>41430</v>
      </c>
      <c r="C215">
        <v>-31.25</v>
      </c>
      <c r="D215" t="s">
        <v>17</v>
      </c>
      <c r="E215" t="s">
        <v>49</v>
      </c>
      <c r="F215">
        <v>696216225</v>
      </c>
      <c r="G215">
        <v>20151</v>
      </c>
      <c r="H215" t="s">
        <v>44</v>
      </c>
      <c r="I215">
        <v>33836760</v>
      </c>
      <c r="J215">
        <v>20111</v>
      </c>
      <c r="K215" t="s">
        <v>681</v>
      </c>
      <c r="L215" s="1">
        <v>41430</v>
      </c>
      <c r="M215" t="s">
        <v>681</v>
      </c>
      <c r="N215" t="s">
        <v>49</v>
      </c>
      <c r="O215" t="s">
        <v>682</v>
      </c>
      <c r="P215">
        <v>1.20001306042131E+26</v>
      </c>
    </row>
    <row r="216" spans="1:16" hidden="1">
      <c r="A216" t="s">
        <v>87</v>
      </c>
      <c r="B216" s="1">
        <v>41430</v>
      </c>
      <c r="C216">
        <v>-50</v>
      </c>
      <c r="D216" t="s">
        <v>17</v>
      </c>
      <c r="E216" t="s">
        <v>88</v>
      </c>
      <c r="F216">
        <v>3291359628</v>
      </c>
      <c r="G216">
        <v>24012</v>
      </c>
      <c r="H216" t="s">
        <v>89</v>
      </c>
      <c r="I216">
        <v>33836760</v>
      </c>
      <c r="J216">
        <v>20111</v>
      </c>
      <c r="K216">
        <v>3291359628</v>
      </c>
      <c r="L216" s="1">
        <v>41430</v>
      </c>
      <c r="M216" t="s">
        <v>90</v>
      </c>
      <c r="N216" t="s">
        <v>88</v>
      </c>
      <c r="P216" t="s">
        <v>683</v>
      </c>
    </row>
    <row r="217" spans="1:16" hidden="1">
      <c r="A217" t="s">
        <v>39</v>
      </c>
      <c r="B217" s="1">
        <v>41431</v>
      </c>
      <c r="C217">
        <v>-16.11</v>
      </c>
      <c r="D217" t="s">
        <v>17</v>
      </c>
      <c r="E217" t="s">
        <v>35</v>
      </c>
      <c r="F217">
        <v>660054008</v>
      </c>
      <c r="G217">
        <v>20151</v>
      </c>
      <c r="H217" t="s">
        <v>36</v>
      </c>
      <c r="I217">
        <v>33836760</v>
      </c>
      <c r="J217">
        <v>20111</v>
      </c>
      <c r="K217" t="s">
        <v>40</v>
      </c>
      <c r="L217" s="1">
        <v>41431</v>
      </c>
      <c r="M217" t="s">
        <v>40</v>
      </c>
      <c r="N217" t="s">
        <v>35</v>
      </c>
      <c r="O217" t="s">
        <v>684</v>
      </c>
      <c r="P217">
        <v>1.2000130605213099E+26</v>
      </c>
    </row>
    <row r="218" spans="1:16" hidden="1">
      <c r="A218" t="s">
        <v>34</v>
      </c>
      <c r="B218" s="1">
        <v>41431</v>
      </c>
      <c r="C218">
        <v>-994.17</v>
      </c>
      <c r="D218" t="s">
        <v>17</v>
      </c>
      <c r="E218" t="s">
        <v>35</v>
      </c>
      <c r="F218">
        <v>660054008</v>
      </c>
      <c r="G218">
        <v>20151</v>
      </c>
      <c r="H218" t="s">
        <v>36</v>
      </c>
      <c r="I218">
        <v>33836760</v>
      </c>
      <c r="J218">
        <v>20111</v>
      </c>
      <c r="K218" t="s">
        <v>37</v>
      </c>
      <c r="L218" s="1">
        <v>41431</v>
      </c>
      <c r="M218" t="s">
        <v>37</v>
      </c>
      <c r="N218" t="s">
        <v>35</v>
      </c>
      <c r="O218" t="s">
        <v>685</v>
      </c>
      <c r="P218">
        <v>1.2000130605213099E+26</v>
      </c>
    </row>
    <row r="219" spans="1:16" hidden="1">
      <c r="A219" t="s">
        <v>686</v>
      </c>
      <c r="B219" s="1">
        <v>41431</v>
      </c>
      <c r="C219">
        <v>-30</v>
      </c>
      <c r="D219" t="s">
        <v>17</v>
      </c>
      <c r="E219" t="s">
        <v>687</v>
      </c>
      <c r="F219">
        <v>518548</v>
      </c>
      <c r="G219">
        <v>32000</v>
      </c>
      <c r="H219" t="s">
        <v>481</v>
      </c>
      <c r="I219">
        <v>33836760</v>
      </c>
      <c r="J219">
        <v>20111</v>
      </c>
      <c r="K219">
        <v>4</v>
      </c>
      <c r="L219" s="1">
        <v>41431</v>
      </c>
      <c r="M219" t="s">
        <v>688</v>
      </c>
      <c r="N219" t="s">
        <v>687</v>
      </c>
      <c r="P219" t="s">
        <v>689</v>
      </c>
    </row>
    <row r="220" spans="1:16" hidden="1">
      <c r="A220" t="s">
        <v>109</v>
      </c>
      <c r="B220" s="1">
        <v>41431</v>
      </c>
      <c r="C220">
        <v>-24.25</v>
      </c>
      <c r="D220" t="s">
        <v>17</v>
      </c>
      <c r="F220">
        <v>21246</v>
      </c>
      <c r="G220">
        <v>20404</v>
      </c>
      <c r="H220" t="s">
        <v>110</v>
      </c>
      <c r="I220">
        <v>33836760</v>
      </c>
      <c r="J220">
        <v>20111</v>
      </c>
      <c r="L220" s="1">
        <v>41431</v>
      </c>
      <c r="M220" t="s">
        <v>111</v>
      </c>
      <c r="O220" t="s">
        <v>690</v>
      </c>
      <c r="P220" t="s">
        <v>691</v>
      </c>
    </row>
    <row r="221" spans="1:16" hidden="1">
      <c r="A221" t="s">
        <v>692</v>
      </c>
      <c r="B221" s="1">
        <v>41432</v>
      </c>
      <c r="C221">
        <v>-37.58</v>
      </c>
      <c r="D221" t="s">
        <v>17</v>
      </c>
      <c r="F221">
        <v>40100101600</v>
      </c>
      <c r="G221">
        <v>20111</v>
      </c>
      <c r="I221">
        <v>33836760</v>
      </c>
      <c r="J221">
        <v>20111</v>
      </c>
      <c r="L221" s="1">
        <v>41432</v>
      </c>
      <c r="M221" t="s">
        <v>693</v>
      </c>
      <c r="P221" t="s">
        <v>694</v>
      </c>
    </row>
    <row r="222" spans="1:16" hidden="1">
      <c r="A222" t="s">
        <v>695</v>
      </c>
      <c r="B222" s="1">
        <v>41432</v>
      </c>
      <c r="C222">
        <v>-34.229999999999997</v>
      </c>
      <c r="D222" t="s">
        <v>17</v>
      </c>
      <c r="F222">
        <v>40100101600</v>
      </c>
      <c r="G222">
        <v>20111</v>
      </c>
      <c r="I222">
        <v>33836760</v>
      </c>
      <c r="J222">
        <v>20111</v>
      </c>
      <c r="L222" s="1">
        <v>41432</v>
      </c>
      <c r="M222" t="s">
        <v>696</v>
      </c>
      <c r="P222" t="s">
        <v>697</v>
      </c>
    </row>
    <row r="223" spans="1:16" hidden="1">
      <c r="A223" t="s">
        <v>698</v>
      </c>
      <c r="B223" s="1">
        <v>41432</v>
      </c>
      <c r="C223">
        <v>-205.05</v>
      </c>
      <c r="D223" t="s">
        <v>17</v>
      </c>
      <c r="F223">
        <v>40100101600</v>
      </c>
      <c r="G223">
        <v>20111</v>
      </c>
      <c r="I223">
        <v>33836760</v>
      </c>
      <c r="J223">
        <v>20111</v>
      </c>
      <c r="L223" s="1">
        <v>41435</v>
      </c>
      <c r="M223" t="s">
        <v>699</v>
      </c>
      <c r="N223" t="s">
        <v>700</v>
      </c>
      <c r="P223" t="s">
        <v>701</v>
      </c>
    </row>
    <row r="224" spans="1:16" hidden="1">
      <c r="A224" t="s">
        <v>702</v>
      </c>
      <c r="B224" s="1">
        <v>41435</v>
      </c>
      <c r="C224">
        <v>-79.2</v>
      </c>
      <c r="D224" t="s">
        <v>17</v>
      </c>
      <c r="E224" t="s">
        <v>115</v>
      </c>
      <c r="F224">
        <v>1216066</v>
      </c>
      <c r="G224">
        <v>20100</v>
      </c>
      <c r="H224" t="s">
        <v>89</v>
      </c>
      <c r="I224">
        <v>33836760</v>
      </c>
      <c r="J224">
        <v>20111</v>
      </c>
      <c r="K224">
        <v>4238562</v>
      </c>
      <c r="L224" s="1">
        <v>41435</v>
      </c>
      <c r="M224" t="s">
        <v>703</v>
      </c>
      <c r="N224" t="s">
        <v>115</v>
      </c>
      <c r="O224" t="s">
        <v>583</v>
      </c>
      <c r="P224" t="s">
        <v>704</v>
      </c>
    </row>
    <row r="225" spans="1:16" hidden="1">
      <c r="A225" t="s">
        <v>705</v>
      </c>
      <c r="B225" s="1">
        <v>41433</v>
      </c>
      <c r="C225">
        <v>-14.59</v>
      </c>
      <c r="D225" t="s">
        <v>17</v>
      </c>
      <c r="F225">
        <v>99923106001</v>
      </c>
      <c r="G225">
        <v>20111</v>
      </c>
      <c r="I225">
        <v>33836760</v>
      </c>
      <c r="J225">
        <v>20111</v>
      </c>
      <c r="K225" t="s">
        <v>706</v>
      </c>
      <c r="L225" s="1">
        <v>41435</v>
      </c>
      <c r="M225" t="s">
        <v>707</v>
      </c>
      <c r="P225" t="s">
        <v>708</v>
      </c>
    </row>
    <row r="226" spans="1:16" hidden="1">
      <c r="A226" t="s">
        <v>709</v>
      </c>
      <c r="B226" s="1">
        <v>41437</v>
      </c>
      <c r="C226">
        <v>-66.55</v>
      </c>
      <c r="D226" t="s">
        <v>17</v>
      </c>
      <c r="F226">
        <v>40100101600</v>
      </c>
      <c r="G226">
        <v>20111</v>
      </c>
      <c r="I226">
        <v>33836760</v>
      </c>
      <c r="J226">
        <v>20111</v>
      </c>
      <c r="L226" s="1">
        <v>41438</v>
      </c>
      <c r="M226" t="s">
        <v>710</v>
      </c>
      <c r="P226" t="s">
        <v>711</v>
      </c>
    </row>
    <row r="227" spans="1:16" hidden="1">
      <c r="A227" t="s">
        <v>712</v>
      </c>
      <c r="B227" s="1">
        <v>41439</v>
      </c>
      <c r="C227">
        <v>-1.99</v>
      </c>
      <c r="D227" t="s">
        <v>17</v>
      </c>
      <c r="E227" t="s">
        <v>567</v>
      </c>
      <c r="F227">
        <v>510085680</v>
      </c>
      <c r="G227">
        <v>60000</v>
      </c>
      <c r="H227" t="s">
        <v>23</v>
      </c>
      <c r="I227">
        <v>33836760</v>
      </c>
      <c r="J227">
        <v>20111</v>
      </c>
      <c r="L227" s="1">
        <v>41439</v>
      </c>
      <c r="M227" t="s">
        <v>713</v>
      </c>
      <c r="N227" t="s">
        <v>567</v>
      </c>
      <c r="O227" t="s">
        <v>714</v>
      </c>
      <c r="P227" t="s">
        <v>715</v>
      </c>
    </row>
    <row r="228" spans="1:16" hidden="1">
      <c r="A228" t="s">
        <v>716</v>
      </c>
      <c r="B228" s="1">
        <v>41440</v>
      </c>
      <c r="C228">
        <v>-56.52</v>
      </c>
      <c r="D228" t="s">
        <v>17</v>
      </c>
      <c r="F228">
        <v>40100101600</v>
      </c>
      <c r="G228">
        <v>20111</v>
      </c>
      <c r="I228">
        <v>33836760</v>
      </c>
      <c r="J228">
        <v>20111</v>
      </c>
      <c r="L228" s="1">
        <v>41442</v>
      </c>
      <c r="M228" t="s">
        <v>717</v>
      </c>
      <c r="P228" t="s">
        <v>718</v>
      </c>
    </row>
    <row r="229" spans="1:16" hidden="1">
      <c r="A229" t="s">
        <v>719</v>
      </c>
      <c r="B229" s="1">
        <v>41440</v>
      </c>
      <c r="C229">
        <v>-135.68</v>
      </c>
      <c r="D229" t="s">
        <v>17</v>
      </c>
      <c r="F229">
        <v>40100101600</v>
      </c>
      <c r="G229">
        <v>20111</v>
      </c>
      <c r="I229">
        <v>33836760</v>
      </c>
      <c r="J229">
        <v>20111</v>
      </c>
      <c r="L229" s="1">
        <v>41442</v>
      </c>
      <c r="M229" t="s">
        <v>720</v>
      </c>
      <c r="P229" t="s">
        <v>721</v>
      </c>
    </row>
    <row r="230" spans="1:16" hidden="1">
      <c r="A230" t="s">
        <v>722</v>
      </c>
      <c r="B230" s="1">
        <v>41440</v>
      </c>
      <c r="C230">
        <v>-24.25</v>
      </c>
      <c r="D230" t="s">
        <v>17</v>
      </c>
      <c r="F230">
        <v>99923106001</v>
      </c>
      <c r="G230">
        <v>20111</v>
      </c>
      <c r="I230">
        <v>33836760</v>
      </c>
      <c r="J230">
        <v>20111</v>
      </c>
      <c r="K230" t="s">
        <v>723</v>
      </c>
      <c r="L230" s="1">
        <v>41442</v>
      </c>
      <c r="M230" t="s">
        <v>724</v>
      </c>
      <c r="P230" t="s">
        <v>725</v>
      </c>
    </row>
    <row r="231" spans="1:16" hidden="1">
      <c r="A231" t="s">
        <v>726</v>
      </c>
      <c r="B231" s="1">
        <v>41439</v>
      </c>
      <c r="C231">
        <v>-27.8</v>
      </c>
      <c r="D231" t="s">
        <v>17</v>
      </c>
      <c r="F231">
        <v>99923106001</v>
      </c>
      <c r="G231">
        <v>20111</v>
      </c>
      <c r="I231">
        <v>33836760</v>
      </c>
      <c r="J231">
        <v>20111</v>
      </c>
      <c r="K231" t="s">
        <v>727</v>
      </c>
      <c r="L231" s="1">
        <v>41442</v>
      </c>
      <c r="M231" t="s">
        <v>728</v>
      </c>
      <c r="P231" t="s">
        <v>729</v>
      </c>
    </row>
    <row r="232" spans="1:16" hidden="1">
      <c r="A232" t="s">
        <v>250</v>
      </c>
      <c r="B232" s="1">
        <v>41443</v>
      </c>
      <c r="C232">
        <v>-435</v>
      </c>
      <c r="D232" t="s">
        <v>17</v>
      </c>
      <c r="E232" t="s">
        <v>251</v>
      </c>
      <c r="F232">
        <v>696282318</v>
      </c>
      <c r="G232">
        <v>20151</v>
      </c>
      <c r="H232" t="s">
        <v>23</v>
      </c>
      <c r="I232">
        <v>33836760</v>
      </c>
      <c r="J232">
        <v>20111</v>
      </c>
      <c r="K232">
        <v>8300505200</v>
      </c>
      <c r="L232" s="1">
        <v>41443</v>
      </c>
      <c r="M232">
        <v>8300505200</v>
      </c>
      <c r="N232" t="s">
        <v>251</v>
      </c>
      <c r="O232" t="s">
        <v>730</v>
      </c>
      <c r="P232">
        <v>1.20001306172131E+26</v>
      </c>
    </row>
    <row r="233" spans="1:16" hidden="1">
      <c r="A233" t="s">
        <v>250</v>
      </c>
      <c r="B233" s="1">
        <v>41443</v>
      </c>
      <c r="C233">
        <v>-521.99</v>
      </c>
      <c r="D233" t="s">
        <v>17</v>
      </c>
      <c r="E233" t="s">
        <v>251</v>
      </c>
      <c r="F233">
        <v>696282318</v>
      </c>
      <c r="G233">
        <v>20151</v>
      </c>
      <c r="H233" t="s">
        <v>23</v>
      </c>
      <c r="I233">
        <v>33836760</v>
      </c>
      <c r="J233">
        <v>20111</v>
      </c>
      <c r="K233">
        <v>8300505200</v>
      </c>
      <c r="L233" s="1">
        <v>41443</v>
      </c>
      <c r="M233">
        <v>8300505200</v>
      </c>
      <c r="N233" t="s">
        <v>251</v>
      </c>
      <c r="O233" t="s">
        <v>731</v>
      </c>
      <c r="P233">
        <v>1.20001306172131E+26</v>
      </c>
    </row>
    <row r="234" spans="1:16" hidden="1">
      <c r="A234" t="s">
        <v>732</v>
      </c>
      <c r="B234" s="1">
        <v>41445</v>
      </c>
      <c r="C234">
        <v>-190</v>
      </c>
      <c r="D234" t="s">
        <v>17</v>
      </c>
      <c r="F234">
        <v>40100101600</v>
      </c>
      <c r="G234">
        <v>20111</v>
      </c>
      <c r="I234">
        <v>33836760</v>
      </c>
      <c r="J234">
        <v>20111</v>
      </c>
      <c r="L234" s="1">
        <v>41446</v>
      </c>
      <c r="M234" t="s">
        <v>733</v>
      </c>
      <c r="P234" t="s">
        <v>734</v>
      </c>
    </row>
    <row r="235" spans="1:16" hidden="1">
      <c r="A235" t="s">
        <v>735</v>
      </c>
      <c r="B235" s="1">
        <v>41446</v>
      </c>
      <c r="C235">
        <v>-159.9</v>
      </c>
      <c r="D235" t="s">
        <v>17</v>
      </c>
      <c r="E235" t="s">
        <v>736</v>
      </c>
      <c r="F235">
        <v>660056300</v>
      </c>
      <c r="G235">
        <v>11000</v>
      </c>
      <c r="H235" t="s">
        <v>89</v>
      </c>
      <c r="I235">
        <v>33836760</v>
      </c>
      <c r="J235">
        <v>20111</v>
      </c>
      <c r="K235">
        <v>56556200013</v>
      </c>
      <c r="L235" s="1">
        <v>41446</v>
      </c>
      <c r="M235" t="s">
        <v>737</v>
      </c>
      <c r="N235" t="s">
        <v>736</v>
      </c>
      <c r="P235">
        <v>1.2000130620213101E+26</v>
      </c>
    </row>
    <row r="236" spans="1:16" hidden="1">
      <c r="A236" t="s">
        <v>738</v>
      </c>
      <c r="B236" s="1">
        <v>41447</v>
      </c>
      <c r="C236">
        <v>-23.33</v>
      </c>
      <c r="D236" t="s">
        <v>17</v>
      </c>
      <c r="F236">
        <v>40100101600</v>
      </c>
      <c r="G236">
        <v>20111</v>
      </c>
      <c r="I236">
        <v>33836760</v>
      </c>
      <c r="J236">
        <v>20111</v>
      </c>
      <c r="L236" s="1">
        <v>41449</v>
      </c>
      <c r="M236" t="s">
        <v>739</v>
      </c>
      <c r="P236" t="s">
        <v>740</v>
      </c>
    </row>
    <row r="237" spans="1:16" hidden="1">
      <c r="A237" t="s">
        <v>741</v>
      </c>
      <c r="B237" s="1">
        <v>41447</v>
      </c>
      <c r="C237">
        <v>-57.39</v>
      </c>
      <c r="D237" t="s">
        <v>17</v>
      </c>
      <c r="F237">
        <v>40100101600</v>
      </c>
      <c r="G237">
        <v>20111</v>
      </c>
      <c r="I237">
        <v>33836760</v>
      </c>
      <c r="J237">
        <v>20111</v>
      </c>
      <c r="L237" s="1">
        <v>41449</v>
      </c>
      <c r="M237" t="s">
        <v>742</v>
      </c>
      <c r="P237" t="s">
        <v>743</v>
      </c>
    </row>
    <row r="238" spans="1:16" hidden="1">
      <c r="A238" t="s">
        <v>744</v>
      </c>
      <c r="B238" s="1">
        <v>41448</v>
      </c>
      <c r="C238">
        <v>-28.05</v>
      </c>
      <c r="D238" t="s">
        <v>17</v>
      </c>
      <c r="F238">
        <v>40100101600</v>
      </c>
      <c r="G238">
        <v>20111</v>
      </c>
      <c r="I238">
        <v>33836760</v>
      </c>
      <c r="J238">
        <v>20111</v>
      </c>
      <c r="L238" s="1">
        <v>41449</v>
      </c>
      <c r="M238" t="s">
        <v>745</v>
      </c>
      <c r="P238" t="s">
        <v>746</v>
      </c>
    </row>
    <row r="239" spans="1:16" hidden="1">
      <c r="A239" t="s">
        <v>747</v>
      </c>
      <c r="B239" s="1">
        <v>41447</v>
      </c>
      <c r="C239">
        <v>-20.45</v>
      </c>
      <c r="D239" t="s">
        <v>17</v>
      </c>
      <c r="F239">
        <v>40100101600</v>
      </c>
      <c r="G239">
        <v>20111</v>
      </c>
      <c r="I239">
        <v>33836760</v>
      </c>
      <c r="J239">
        <v>20111</v>
      </c>
      <c r="L239" s="1">
        <v>41449</v>
      </c>
      <c r="M239" t="s">
        <v>748</v>
      </c>
      <c r="N239" t="s">
        <v>749</v>
      </c>
      <c r="P239" t="s">
        <v>750</v>
      </c>
    </row>
    <row r="240" spans="1:16" hidden="1">
      <c r="A240" t="s">
        <v>751</v>
      </c>
      <c r="B240" s="1">
        <v>41447</v>
      </c>
      <c r="C240">
        <v>-22.89</v>
      </c>
      <c r="D240" t="s">
        <v>17</v>
      </c>
      <c r="F240">
        <v>99923106001</v>
      </c>
      <c r="G240">
        <v>20111</v>
      </c>
      <c r="I240">
        <v>33836760</v>
      </c>
      <c r="J240">
        <v>20111</v>
      </c>
      <c r="K240" t="s">
        <v>752</v>
      </c>
      <c r="L240" s="1">
        <v>41449</v>
      </c>
      <c r="M240" t="s">
        <v>753</v>
      </c>
      <c r="P240" t="s">
        <v>754</v>
      </c>
    </row>
    <row r="241" spans="1:16" hidden="1">
      <c r="A241" t="s">
        <v>755</v>
      </c>
      <c r="B241" s="1">
        <v>41443</v>
      </c>
      <c r="C241">
        <v>-3</v>
      </c>
      <c r="D241" t="s">
        <v>17</v>
      </c>
      <c r="F241">
        <v>99923106001</v>
      </c>
      <c r="G241">
        <v>20111</v>
      </c>
      <c r="I241">
        <v>33836760</v>
      </c>
      <c r="J241">
        <v>20111</v>
      </c>
      <c r="K241" t="s">
        <v>756</v>
      </c>
      <c r="L241" s="1">
        <v>41451</v>
      </c>
      <c r="M241" t="s">
        <v>757</v>
      </c>
      <c r="O241" t="s">
        <v>758</v>
      </c>
      <c r="P241" t="s">
        <v>759</v>
      </c>
    </row>
    <row r="242" spans="1:16" hidden="1">
      <c r="A242" t="s">
        <v>760</v>
      </c>
      <c r="B242" s="1">
        <v>41451</v>
      </c>
      <c r="C242">
        <v>-821.85</v>
      </c>
      <c r="D242" t="s">
        <v>17</v>
      </c>
      <c r="E242" t="s">
        <v>25</v>
      </c>
      <c r="F242">
        <v>33836760</v>
      </c>
      <c r="G242">
        <v>20111</v>
      </c>
      <c r="H242" t="s">
        <v>736</v>
      </c>
      <c r="I242">
        <v>660056300</v>
      </c>
      <c r="J242">
        <v>12000</v>
      </c>
      <c r="K242">
        <v>162868900001</v>
      </c>
      <c r="L242" s="1">
        <v>41451</v>
      </c>
      <c r="M242" t="s">
        <v>761</v>
      </c>
      <c r="N242" t="s">
        <v>736</v>
      </c>
      <c r="P242" t="s">
        <v>762</v>
      </c>
    </row>
    <row r="243" spans="1:16" hidden="1">
      <c r="A243" t="s">
        <v>763</v>
      </c>
      <c r="B243" s="1">
        <v>41452</v>
      </c>
      <c r="C243">
        <v>3201.32</v>
      </c>
      <c r="D243" t="s">
        <v>17</v>
      </c>
      <c r="E243" t="s">
        <v>166</v>
      </c>
      <c r="F243">
        <v>50222000207</v>
      </c>
      <c r="G243">
        <v>12000</v>
      </c>
      <c r="H243" t="s">
        <v>23</v>
      </c>
      <c r="I243">
        <v>33836760</v>
      </c>
      <c r="J243">
        <v>20111</v>
      </c>
      <c r="K243" t="s">
        <v>764</v>
      </c>
      <c r="L243" s="1">
        <v>41452</v>
      </c>
      <c r="M243" t="s">
        <v>764</v>
      </c>
      <c r="N243" t="s">
        <v>166</v>
      </c>
      <c r="P243">
        <v>1.20001306262131E+26</v>
      </c>
    </row>
    <row r="244" spans="1:16" hidden="1">
      <c r="A244" t="s">
        <v>765</v>
      </c>
      <c r="B244" s="1">
        <v>41453</v>
      </c>
      <c r="C244">
        <v>-90</v>
      </c>
      <c r="D244" t="s">
        <v>17</v>
      </c>
      <c r="F244">
        <v>40100101600</v>
      </c>
      <c r="G244">
        <v>20111</v>
      </c>
      <c r="I244">
        <v>33836760</v>
      </c>
      <c r="J244">
        <v>20111</v>
      </c>
      <c r="L244" s="1">
        <v>41453</v>
      </c>
      <c r="M244" t="s">
        <v>766</v>
      </c>
      <c r="P244" t="s">
        <v>767</v>
      </c>
    </row>
    <row r="245" spans="1:16" hidden="1">
      <c r="A245" t="s">
        <v>768</v>
      </c>
      <c r="B245" s="1">
        <v>41453</v>
      </c>
      <c r="C245">
        <v>-31.98</v>
      </c>
      <c r="D245" t="s">
        <v>17</v>
      </c>
      <c r="F245">
        <v>40100101600</v>
      </c>
      <c r="G245">
        <v>20111</v>
      </c>
      <c r="I245">
        <v>33836760</v>
      </c>
      <c r="J245">
        <v>20111</v>
      </c>
      <c r="L245" s="1">
        <v>41453</v>
      </c>
      <c r="M245" t="s">
        <v>769</v>
      </c>
      <c r="P245" t="s">
        <v>770</v>
      </c>
    </row>
    <row r="246" spans="1:16" hidden="1">
      <c r="A246" t="s">
        <v>771</v>
      </c>
      <c r="B246" s="1">
        <v>41455</v>
      </c>
      <c r="C246">
        <v>0</v>
      </c>
      <c r="D246" t="s">
        <v>17</v>
      </c>
      <c r="I246">
        <v>33836760</v>
      </c>
      <c r="J246">
        <v>20111</v>
      </c>
      <c r="L246" s="1">
        <v>41453</v>
      </c>
      <c r="M246" t="s">
        <v>772</v>
      </c>
      <c r="N246" t="s">
        <v>400</v>
      </c>
      <c r="P246" t="s">
        <v>773</v>
      </c>
    </row>
    <row r="247" spans="1:16" hidden="1">
      <c r="A247" t="s">
        <v>402</v>
      </c>
      <c r="B247" s="1">
        <v>41455</v>
      </c>
      <c r="C247">
        <v>-17.84</v>
      </c>
      <c r="D247" t="s">
        <v>17</v>
      </c>
      <c r="F247">
        <v>49900997173</v>
      </c>
      <c r="G247">
        <v>20111</v>
      </c>
      <c r="I247">
        <v>33836760</v>
      </c>
      <c r="J247">
        <v>20111</v>
      </c>
      <c r="L247" s="1">
        <v>41453</v>
      </c>
      <c r="M247" t="s">
        <v>403</v>
      </c>
      <c r="P247" t="s">
        <v>773</v>
      </c>
    </row>
    <row r="248" spans="1:16" hidden="1">
      <c r="A248" t="s">
        <v>404</v>
      </c>
      <c r="B248" s="1">
        <v>41455</v>
      </c>
      <c r="C248">
        <v>0.23</v>
      </c>
      <c r="D248" t="s">
        <v>17</v>
      </c>
      <c r="F248">
        <v>49900997173</v>
      </c>
      <c r="G248">
        <v>20111</v>
      </c>
      <c r="I248">
        <v>33836760</v>
      </c>
      <c r="J248">
        <v>20111</v>
      </c>
      <c r="L248" s="1">
        <v>41453</v>
      </c>
      <c r="M248" t="s">
        <v>405</v>
      </c>
      <c r="P248" t="s">
        <v>773</v>
      </c>
    </row>
    <row r="249" spans="1:16" hidden="1">
      <c r="A249" t="s">
        <v>406</v>
      </c>
      <c r="B249" s="1">
        <v>41455</v>
      </c>
      <c r="C249">
        <v>-0.06</v>
      </c>
      <c r="D249" t="s">
        <v>17</v>
      </c>
      <c r="F249">
        <v>49900997173</v>
      </c>
      <c r="G249">
        <v>20111</v>
      </c>
      <c r="I249">
        <v>33836760</v>
      </c>
      <c r="J249">
        <v>20111</v>
      </c>
      <c r="L249" s="1">
        <v>41453</v>
      </c>
      <c r="M249" t="s">
        <v>407</v>
      </c>
      <c r="P249" t="s">
        <v>773</v>
      </c>
    </row>
    <row r="250" spans="1:16" hidden="1">
      <c r="A250" t="s">
        <v>408</v>
      </c>
      <c r="B250" s="1">
        <v>41455</v>
      </c>
      <c r="C250">
        <v>-4.34</v>
      </c>
      <c r="D250" t="s">
        <v>17</v>
      </c>
      <c r="F250">
        <v>49900997173</v>
      </c>
      <c r="G250">
        <v>20111</v>
      </c>
      <c r="I250">
        <v>33836760</v>
      </c>
      <c r="J250">
        <v>20111</v>
      </c>
      <c r="L250" s="1">
        <v>41453</v>
      </c>
      <c r="M250" t="s">
        <v>409</v>
      </c>
      <c r="P250" t="s">
        <v>773</v>
      </c>
    </row>
    <row r="251" spans="1:16" hidden="1">
      <c r="A251" t="s">
        <v>410</v>
      </c>
      <c r="B251" s="1">
        <v>41455</v>
      </c>
      <c r="C251">
        <v>-10.75</v>
      </c>
      <c r="D251" t="s">
        <v>17</v>
      </c>
      <c r="F251">
        <v>49900997173</v>
      </c>
      <c r="G251">
        <v>20111</v>
      </c>
      <c r="I251">
        <v>33836760</v>
      </c>
      <c r="J251">
        <v>20111</v>
      </c>
      <c r="L251" s="1">
        <v>41453</v>
      </c>
      <c r="M251" t="s">
        <v>411</v>
      </c>
      <c r="P251" t="s">
        <v>773</v>
      </c>
    </row>
    <row r="252" spans="1:16" hidden="1">
      <c r="A252" t="s">
        <v>412</v>
      </c>
      <c r="B252" s="1">
        <v>41455</v>
      </c>
      <c r="C252">
        <v>-4.53</v>
      </c>
      <c r="D252" t="s">
        <v>17</v>
      </c>
      <c r="F252">
        <v>49900997173</v>
      </c>
      <c r="G252">
        <v>20111</v>
      </c>
      <c r="I252">
        <v>33836760</v>
      </c>
      <c r="J252">
        <v>20111</v>
      </c>
      <c r="L252" s="1">
        <v>41453</v>
      </c>
      <c r="M252" t="s">
        <v>413</v>
      </c>
      <c r="P252" t="s">
        <v>773</v>
      </c>
    </row>
    <row r="253" spans="1:16" hidden="1">
      <c r="A253" t="s">
        <v>414</v>
      </c>
      <c r="B253" s="1">
        <v>41455</v>
      </c>
      <c r="C253">
        <v>-5.52</v>
      </c>
      <c r="D253" t="s">
        <v>17</v>
      </c>
      <c r="F253">
        <v>49900997173</v>
      </c>
      <c r="G253">
        <v>20111</v>
      </c>
      <c r="I253">
        <v>33836760</v>
      </c>
      <c r="J253">
        <v>20111</v>
      </c>
      <c r="L253" s="1">
        <v>41453</v>
      </c>
      <c r="M253" t="s">
        <v>415</v>
      </c>
      <c r="P253" t="s">
        <v>773</v>
      </c>
    </row>
    <row r="254" spans="1:16" hidden="1">
      <c r="A254" t="s">
        <v>416</v>
      </c>
      <c r="B254" s="1">
        <v>41455</v>
      </c>
      <c r="C254">
        <v>-2.57</v>
      </c>
      <c r="D254" t="s">
        <v>17</v>
      </c>
      <c r="F254">
        <v>49900997173</v>
      </c>
      <c r="G254">
        <v>20111</v>
      </c>
      <c r="I254">
        <v>33836760</v>
      </c>
      <c r="J254">
        <v>20111</v>
      </c>
      <c r="L254" s="1">
        <v>41453</v>
      </c>
      <c r="M254" t="s">
        <v>417</v>
      </c>
      <c r="P254" t="s">
        <v>773</v>
      </c>
    </row>
    <row r="255" spans="1:16" hidden="1">
      <c r="A255" t="s">
        <v>774</v>
      </c>
      <c r="B255" s="1">
        <v>41454</v>
      </c>
      <c r="C255">
        <v>-190</v>
      </c>
      <c r="D255" t="s">
        <v>17</v>
      </c>
      <c r="F255">
        <v>40100101600</v>
      </c>
      <c r="G255">
        <v>20111</v>
      </c>
      <c r="I255">
        <v>33836760</v>
      </c>
      <c r="J255">
        <v>20111</v>
      </c>
      <c r="L255" s="1">
        <v>41456</v>
      </c>
      <c r="M255" t="s">
        <v>775</v>
      </c>
      <c r="P255" t="s">
        <v>776</v>
      </c>
    </row>
    <row r="256" spans="1:16" hidden="1">
      <c r="A256" t="s">
        <v>777</v>
      </c>
      <c r="B256" s="1">
        <v>41456</v>
      </c>
      <c r="C256">
        <v>-46.65</v>
      </c>
      <c r="D256" t="s">
        <v>17</v>
      </c>
      <c r="E256" t="s">
        <v>480</v>
      </c>
      <c r="F256">
        <v>16295</v>
      </c>
      <c r="G256">
        <v>34000</v>
      </c>
      <c r="H256" t="s">
        <v>481</v>
      </c>
      <c r="I256">
        <v>33836760</v>
      </c>
      <c r="J256">
        <v>20111</v>
      </c>
      <c r="K256" t="s">
        <v>778</v>
      </c>
      <c r="L256" s="1">
        <v>41456</v>
      </c>
      <c r="M256" t="s">
        <v>778</v>
      </c>
      <c r="N256" t="s">
        <v>480</v>
      </c>
      <c r="P256" t="s">
        <v>779</v>
      </c>
    </row>
    <row r="257" spans="1:16" hidden="1">
      <c r="A257" t="s">
        <v>780</v>
      </c>
      <c r="B257" s="1">
        <v>41453</v>
      </c>
      <c r="C257">
        <v>-27.73</v>
      </c>
      <c r="D257" t="s">
        <v>17</v>
      </c>
      <c r="F257">
        <v>99923106001</v>
      </c>
      <c r="G257">
        <v>20111</v>
      </c>
      <c r="I257">
        <v>33836760</v>
      </c>
      <c r="J257">
        <v>20111</v>
      </c>
      <c r="K257" t="s">
        <v>781</v>
      </c>
      <c r="L257" s="1">
        <v>41456</v>
      </c>
      <c r="M257" t="s">
        <v>782</v>
      </c>
      <c r="P257" t="s">
        <v>783</v>
      </c>
    </row>
    <row r="258" spans="1:16" hidden="1">
      <c r="A258" t="s">
        <v>21</v>
      </c>
      <c r="B258" s="1">
        <v>41456</v>
      </c>
      <c r="C258">
        <v>-16.850000000000001</v>
      </c>
      <c r="D258" t="s">
        <v>17</v>
      </c>
      <c r="E258" t="s">
        <v>22</v>
      </c>
      <c r="F258">
        <v>51430305101</v>
      </c>
      <c r="G258">
        <v>12000</v>
      </c>
      <c r="H258" t="s">
        <v>23</v>
      </c>
      <c r="I258">
        <v>33836760</v>
      </c>
      <c r="J258">
        <v>20111</v>
      </c>
      <c r="L258" s="1">
        <v>41456</v>
      </c>
      <c r="M258" t="s">
        <v>24</v>
      </c>
      <c r="N258" t="s">
        <v>22</v>
      </c>
      <c r="O258" t="s">
        <v>25</v>
      </c>
      <c r="P258" t="s">
        <v>784</v>
      </c>
    </row>
    <row r="259" spans="1:16" hidden="1">
      <c r="A259" t="s">
        <v>27</v>
      </c>
      <c r="B259" s="1">
        <v>41456</v>
      </c>
      <c r="C259">
        <v>-201.91</v>
      </c>
      <c r="D259" t="s">
        <v>17</v>
      </c>
      <c r="E259" t="s">
        <v>28</v>
      </c>
      <c r="F259">
        <v>51430605201</v>
      </c>
      <c r="G259">
        <v>12000</v>
      </c>
      <c r="H259" t="s">
        <v>23</v>
      </c>
      <c r="I259">
        <v>33836760</v>
      </c>
      <c r="J259">
        <v>20111</v>
      </c>
      <c r="L259" s="1">
        <v>41456</v>
      </c>
      <c r="M259" t="s">
        <v>29</v>
      </c>
      <c r="N259" t="s">
        <v>28</v>
      </c>
      <c r="P259" t="s">
        <v>785</v>
      </c>
    </row>
    <row r="260" spans="1:16" hidden="1">
      <c r="A260" t="s">
        <v>786</v>
      </c>
      <c r="B260" s="1">
        <v>41456</v>
      </c>
      <c r="C260">
        <v>-6.59</v>
      </c>
      <c r="D260" t="s">
        <v>17</v>
      </c>
      <c r="F260">
        <v>40100101600</v>
      </c>
      <c r="G260">
        <v>20111</v>
      </c>
      <c r="I260">
        <v>33836760</v>
      </c>
      <c r="J260">
        <v>20111</v>
      </c>
      <c r="L260" s="1">
        <v>41457</v>
      </c>
      <c r="M260" t="s">
        <v>787</v>
      </c>
      <c r="P260" t="s">
        <v>788</v>
      </c>
    </row>
    <row r="261" spans="1:16" hidden="1">
      <c r="A261" t="s">
        <v>789</v>
      </c>
      <c r="B261" s="1">
        <v>41457</v>
      </c>
      <c r="C261">
        <v>-12.79</v>
      </c>
      <c r="D261" t="s">
        <v>17</v>
      </c>
      <c r="E261" t="s">
        <v>76</v>
      </c>
      <c r="F261">
        <v>90029486</v>
      </c>
      <c r="G261">
        <v>60000</v>
      </c>
      <c r="H261" t="s">
        <v>25</v>
      </c>
      <c r="I261">
        <v>33836760</v>
      </c>
      <c r="J261">
        <v>20111</v>
      </c>
      <c r="K261">
        <v>199400459012</v>
      </c>
      <c r="L261" s="1">
        <v>41457</v>
      </c>
      <c r="M261" t="s">
        <v>790</v>
      </c>
      <c r="N261" t="s">
        <v>76</v>
      </c>
      <c r="P261" t="s">
        <v>791</v>
      </c>
    </row>
    <row r="262" spans="1:16" hidden="1">
      <c r="A262" t="s">
        <v>792</v>
      </c>
      <c r="B262" s="1">
        <v>41457</v>
      </c>
      <c r="C262">
        <v>-190</v>
      </c>
      <c r="D262" t="s">
        <v>17</v>
      </c>
      <c r="F262">
        <v>40100101600</v>
      </c>
      <c r="G262">
        <v>20111</v>
      </c>
      <c r="I262">
        <v>33836760</v>
      </c>
      <c r="J262">
        <v>20111</v>
      </c>
      <c r="L262" s="1">
        <v>41457</v>
      </c>
      <c r="M262" t="s">
        <v>793</v>
      </c>
      <c r="P262" t="s">
        <v>794</v>
      </c>
    </row>
    <row r="263" spans="1:16" hidden="1">
      <c r="A263" t="s">
        <v>795</v>
      </c>
      <c r="B263" s="1">
        <v>41458</v>
      </c>
      <c r="C263">
        <v>-31.25</v>
      </c>
      <c r="D263" t="s">
        <v>17</v>
      </c>
      <c r="E263" t="s">
        <v>49</v>
      </c>
      <c r="F263">
        <v>696216225</v>
      </c>
      <c r="G263">
        <v>20151</v>
      </c>
      <c r="H263" t="s">
        <v>44</v>
      </c>
      <c r="I263">
        <v>33836760</v>
      </c>
      <c r="J263">
        <v>20111</v>
      </c>
      <c r="K263" t="s">
        <v>796</v>
      </c>
      <c r="L263" s="1">
        <v>41458</v>
      </c>
      <c r="M263" t="s">
        <v>796</v>
      </c>
      <c r="N263" t="s">
        <v>49</v>
      </c>
      <c r="O263" t="s">
        <v>797</v>
      </c>
      <c r="P263" t="s">
        <v>798</v>
      </c>
    </row>
    <row r="264" spans="1:16" hidden="1">
      <c r="A264" t="s">
        <v>799</v>
      </c>
      <c r="B264" s="1">
        <v>41459</v>
      </c>
      <c r="C264">
        <v>-73.45</v>
      </c>
      <c r="D264" t="s">
        <v>17</v>
      </c>
      <c r="E264" t="s">
        <v>80</v>
      </c>
      <c r="F264">
        <v>7501818</v>
      </c>
      <c r="G264">
        <v>60000</v>
      </c>
      <c r="H264" t="s">
        <v>23</v>
      </c>
      <c r="I264">
        <v>33836760</v>
      </c>
      <c r="J264">
        <v>20111</v>
      </c>
      <c r="K264">
        <v>90406066216</v>
      </c>
      <c r="L264" s="1">
        <v>41459</v>
      </c>
      <c r="M264" t="s">
        <v>800</v>
      </c>
      <c r="N264" t="s">
        <v>80</v>
      </c>
      <c r="O264" t="s">
        <v>801</v>
      </c>
      <c r="P264" t="s">
        <v>802</v>
      </c>
    </row>
    <row r="265" spans="1:16" hidden="1">
      <c r="A265" t="s">
        <v>803</v>
      </c>
      <c r="B265" s="1">
        <v>41459</v>
      </c>
      <c r="C265">
        <v>-102.65</v>
      </c>
      <c r="D265" t="s">
        <v>17</v>
      </c>
      <c r="E265" t="s">
        <v>310</v>
      </c>
      <c r="F265">
        <v>281183046</v>
      </c>
      <c r="G265">
        <v>15130</v>
      </c>
      <c r="H265" t="s">
        <v>44</v>
      </c>
      <c r="I265">
        <v>33836760</v>
      </c>
      <c r="J265">
        <v>20111</v>
      </c>
      <c r="K265" t="s">
        <v>804</v>
      </c>
      <c r="L265" s="1">
        <v>41459</v>
      </c>
      <c r="M265" t="s">
        <v>804</v>
      </c>
      <c r="N265" t="s">
        <v>310</v>
      </c>
      <c r="O265" t="s">
        <v>805</v>
      </c>
      <c r="P265">
        <v>1.50001307032131E+27</v>
      </c>
    </row>
    <row r="266" spans="1:16" hidden="1">
      <c r="A266" t="s">
        <v>806</v>
      </c>
      <c r="B266" s="1">
        <v>41459</v>
      </c>
      <c r="C266">
        <v>-162.04</v>
      </c>
      <c r="D266" t="s">
        <v>17</v>
      </c>
      <c r="E266" t="s">
        <v>807</v>
      </c>
      <c r="F266">
        <v>301001400</v>
      </c>
      <c r="G266">
        <v>19675</v>
      </c>
      <c r="H266" t="s">
        <v>481</v>
      </c>
      <c r="I266">
        <v>33836760</v>
      </c>
      <c r="J266">
        <v>20111</v>
      </c>
      <c r="K266">
        <v>12210318370</v>
      </c>
      <c r="L266" s="1">
        <v>41459</v>
      </c>
      <c r="M266" t="s">
        <v>808</v>
      </c>
      <c r="N266" t="s">
        <v>807</v>
      </c>
      <c r="O266" t="s">
        <v>809</v>
      </c>
      <c r="P266" t="s">
        <v>810</v>
      </c>
    </row>
    <row r="267" spans="1:16" hidden="1">
      <c r="A267" t="s">
        <v>811</v>
      </c>
      <c r="B267" s="1">
        <v>41459</v>
      </c>
      <c r="C267">
        <v>-6</v>
      </c>
      <c r="D267" t="s">
        <v>17</v>
      </c>
      <c r="E267" t="s">
        <v>807</v>
      </c>
      <c r="F267">
        <v>301001400</v>
      </c>
      <c r="G267">
        <v>19675</v>
      </c>
      <c r="H267" t="s">
        <v>481</v>
      </c>
      <c r="I267">
        <v>33836760</v>
      </c>
      <c r="J267">
        <v>20111</v>
      </c>
      <c r="K267">
        <v>12210318370</v>
      </c>
      <c r="L267" s="1">
        <v>41459</v>
      </c>
      <c r="M267" t="s">
        <v>812</v>
      </c>
      <c r="N267" t="s">
        <v>807</v>
      </c>
      <c r="O267" t="s">
        <v>813</v>
      </c>
      <c r="P267" t="s">
        <v>814</v>
      </c>
    </row>
    <row r="268" spans="1:16" hidden="1">
      <c r="A268" t="s">
        <v>84</v>
      </c>
      <c r="B268" s="1">
        <v>41460</v>
      </c>
      <c r="C268">
        <v>-400</v>
      </c>
      <c r="D268" t="s">
        <v>17</v>
      </c>
      <c r="E268" t="s">
        <v>25</v>
      </c>
      <c r="F268">
        <v>33836760</v>
      </c>
      <c r="G268">
        <v>20111</v>
      </c>
      <c r="H268" t="s">
        <v>25</v>
      </c>
      <c r="I268">
        <v>30033819860</v>
      </c>
      <c r="J268">
        <v>20111</v>
      </c>
      <c r="L268" s="1">
        <v>41460</v>
      </c>
      <c r="M268" t="s">
        <v>85</v>
      </c>
      <c r="N268" t="s">
        <v>25</v>
      </c>
      <c r="P268" t="s">
        <v>815</v>
      </c>
    </row>
    <row r="269" spans="1:16" hidden="1">
      <c r="A269" t="s">
        <v>87</v>
      </c>
      <c r="B269" s="1">
        <v>41460</v>
      </c>
      <c r="C269">
        <v>-50</v>
      </c>
      <c r="D269" t="s">
        <v>17</v>
      </c>
      <c r="E269" t="s">
        <v>88</v>
      </c>
      <c r="F269">
        <v>3291359628</v>
      </c>
      <c r="G269">
        <v>24012</v>
      </c>
      <c r="H269" t="s">
        <v>89</v>
      </c>
      <c r="I269">
        <v>33836760</v>
      </c>
      <c r="J269">
        <v>20111</v>
      </c>
      <c r="K269">
        <v>3291359628</v>
      </c>
      <c r="L269" s="1">
        <v>41460</v>
      </c>
      <c r="M269" t="s">
        <v>90</v>
      </c>
      <c r="N269" t="s">
        <v>88</v>
      </c>
      <c r="P269" t="s">
        <v>816</v>
      </c>
    </row>
    <row r="270" spans="1:16" hidden="1">
      <c r="A270" t="s">
        <v>817</v>
      </c>
      <c r="B270" s="1">
        <v>41460</v>
      </c>
      <c r="C270">
        <v>-643.35</v>
      </c>
      <c r="D270" t="s">
        <v>17</v>
      </c>
      <c r="F270">
        <v>40005191900</v>
      </c>
      <c r="G270">
        <v>20111</v>
      </c>
      <c r="H270" t="s">
        <v>53</v>
      </c>
      <c r="I270">
        <v>33836760</v>
      </c>
      <c r="J270">
        <v>20111</v>
      </c>
      <c r="L270" s="1">
        <v>41460</v>
      </c>
      <c r="M270" t="s">
        <v>818</v>
      </c>
      <c r="P270" t="s">
        <v>819</v>
      </c>
    </row>
    <row r="271" spans="1:16" hidden="1">
      <c r="A271" t="s">
        <v>820</v>
      </c>
      <c r="B271" s="1">
        <v>41461</v>
      </c>
      <c r="C271">
        <v>-64.239999999999995</v>
      </c>
      <c r="D271" t="s">
        <v>17</v>
      </c>
      <c r="F271">
        <v>40100101600</v>
      </c>
      <c r="G271">
        <v>20111</v>
      </c>
      <c r="I271">
        <v>33836760</v>
      </c>
      <c r="J271">
        <v>20111</v>
      </c>
      <c r="L271" s="1">
        <v>41463</v>
      </c>
      <c r="M271" t="s">
        <v>821</v>
      </c>
      <c r="P271" t="s">
        <v>822</v>
      </c>
    </row>
    <row r="272" spans="1:16" hidden="1">
      <c r="A272" t="s">
        <v>823</v>
      </c>
      <c r="B272" s="1">
        <v>41461</v>
      </c>
      <c r="C272">
        <v>-54.1</v>
      </c>
      <c r="D272" t="s">
        <v>17</v>
      </c>
      <c r="F272">
        <v>40100101600</v>
      </c>
      <c r="G272">
        <v>20111</v>
      </c>
      <c r="I272">
        <v>33836760</v>
      </c>
      <c r="J272">
        <v>20111</v>
      </c>
      <c r="L272" s="1">
        <v>41463</v>
      </c>
      <c r="M272" t="s">
        <v>824</v>
      </c>
      <c r="P272" t="s">
        <v>825</v>
      </c>
    </row>
    <row r="273" spans="1:16" hidden="1">
      <c r="A273" t="s">
        <v>34</v>
      </c>
      <c r="B273" s="1">
        <v>41463</v>
      </c>
      <c r="C273">
        <v>-994.17</v>
      </c>
      <c r="D273" t="s">
        <v>17</v>
      </c>
      <c r="E273" t="s">
        <v>35</v>
      </c>
      <c r="F273">
        <v>660054008</v>
      </c>
      <c r="G273">
        <v>20151</v>
      </c>
      <c r="H273" t="s">
        <v>36</v>
      </c>
      <c r="I273">
        <v>33836760</v>
      </c>
      <c r="J273">
        <v>20111</v>
      </c>
      <c r="K273" t="s">
        <v>37</v>
      </c>
      <c r="L273" s="1">
        <v>41463</v>
      </c>
      <c r="M273" t="s">
        <v>37</v>
      </c>
      <c r="N273" t="s">
        <v>35</v>
      </c>
      <c r="O273" t="s">
        <v>826</v>
      </c>
      <c r="P273">
        <v>1.2000130705213099E+26</v>
      </c>
    </row>
    <row r="274" spans="1:16" hidden="1">
      <c r="A274" t="s">
        <v>39</v>
      </c>
      <c r="B274" s="1">
        <v>41463</v>
      </c>
      <c r="C274">
        <v>-16.22</v>
      </c>
      <c r="D274" t="s">
        <v>17</v>
      </c>
      <c r="E274" t="s">
        <v>35</v>
      </c>
      <c r="F274">
        <v>660054008</v>
      </c>
      <c r="G274">
        <v>20151</v>
      </c>
      <c r="H274" t="s">
        <v>36</v>
      </c>
      <c r="I274">
        <v>33836760</v>
      </c>
      <c r="J274">
        <v>20111</v>
      </c>
      <c r="K274" t="s">
        <v>40</v>
      </c>
      <c r="L274" s="1">
        <v>41463</v>
      </c>
      <c r="M274" t="s">
        <v>40</v>
      </c>
      <c r="N274" t="s">
        <v>35</v>
      </c>
      <c r="O274" t="s">
        <v>827</v>
      </c>
      <c r="P274">
        <v>1.2000130705213099E+26</v>
      </c>
    </row>
    <row r="275" spans="1:16" hidden="1">
      <c r="A275" t="s">
        <v>109</v>
      </c>
      <c r="B275" s="1">
        <v>41463</v>
      </c>
      <c r="C275">
        <v>-25.22</v>
      </c>
      <c r="D275" t="s">
        <v>17</v>
      </c>
      <c r="F275">
        <v>21246</v>
      </c>
      <c r="G275">
        <v>20404</v>
      </c>
      <c r="H275" t="s">
        <v>828</v>
      </c>
      <c r="I275">
        <v>33836760</v>
      </c>
      <c r="J275">
        <v>20111</v>
      </c>
      <c r="L275" s="1">
        <v>41463</v>
      </c>
      <c r="M275" t="s">
        <v>111</v>
      </c>
      <c r="O275" t="s">
        <v>829</v>
      </c>
      <c r="P275" t="s">
        <v>830</v>
      </c>
    </row>
    <row r="276" spans="1:16" hidden="1">
      <c r="A276" t="s">
        <v>831</v>
      </c>
      <c r="B276" s="1">
        <v>41464</v>
      </c>
      <c r="C276">
        <v>-1.99</v>
      </c>
      <c r="D276" t="s">
        <v>17</v>
      </c>
      <c r="E276" t="s">
        <v>567</v>
      </c>
      <c r="F276">
        <v>510085680</v>
      </c>
      <c r="G276">
        <v>60000</v>
      </c>
      <c r="H276" t="s">
        <v>23</v>
      </c>
      <c r="I276">
        <v>33836760</v>
      </c>
      <c r="J276">
        <v>20111</v>
      </c>
      <c r="L276" s="1">
        <v>41464</v>
      </c>
      <c r="M276" t="s">
        <v>832</v>
      </c>
      <c r="N276" t="s">
        <v>567</v>
      </c>
      <c r="O276" t="s">
        <v>833</v>
      </c>
      <c r="P276" t="s">
        <v>834</v>
      </c>
    </row>
    <row r="277" spans="1:16" hidden="1">
      <c r="A277" t="s">
        <v>835</v>
      </c>
      <c r="B277" s="1">
        <v>41464</v>
      </c>
      <c r="C277">
        <v>-190</v>
      </c>
      <c r="D277" t="s">
        <v>17</v>
      </c>
      <c r="F277">
        <v>40100101600</v>
      </c>
      <c r="G277">
        <v>20111</v>
      </c>
      <c r="I277">
        <v>33836760</v>
      </c>
      <c r="J277">
        <v>20111</v>
      </c>
      <c r="L277" s="1">
        <v>41464</v>
      </c>
      <c r="M277" t="s">
        <v>836</v>
      </c>
      <c r="P277" t="s">
        <v>837</v>
      </c>
    </row>
    <row r="278" spans="1:16" hidden="1">
      <c r="A278" t="s">
        <v>838</v>
      </c>
      <c r="B278" s="1">
        <v>41465</v>
      </c>
      <c r="C278">
        <v>-79.2</v>
      </c>
      <c r="D278" t="s">
        <v>17</v>
      </c>
      <c r="E278" t="s">
        <v>115</v>
      </c>
      <c r="F278">
        <v>1216066</v>
      </c>
      <c r="G278">
        <v>20100</v>
      </c>
      <c r="H278" t="s">
        <v>89</v>
      </c>
      <c r="I278">
        <v>33836760</v>
      </c>
      <c r="J278">
        <v>20111</v>
      </c>
      <c r="K278">
        <v>2834545</v>
      </c>
      <c r="L278" s="1">
        <v>41465</v>
      </c>
      <c r="M278" t="s">
        <v>839</v>
      </c>
      <c r="N278" t="s">
        <v>115</v>
      </c>
      <c r="O278" t="s">
        <v>583</v>
      </c>
      <c r="P278" t="s">
        <v>840</v>
      </c>
    </row>
    <row r="279" spans="1:16" hidden="1">
      <c r="A279" t="s">
        <v>841</v>
      </c>
      <c r="B279" s="1">
        <v>41468</v>
      </c>
      <c r="C279">
        <v>-50.05</v>
      </c>
      <c r="D279" t="s">
        <v>17</v>
      </c>
      <c r="F279">
        <v>40100101600</v>
      </c>
      <c r="G279">
        <v>20111</v>
      </c>
      <c r="I279">
        <v>33836760</v>
      </c>
      <c r="J279">
        <v>20111</v>
      </c>
      <c r="L279" s="1">
        <v>41470</v>
      </c>
      <c r="M279" t="s">
        <v>842</v>
      </c>
      <c r="P279" t="s">
        <v>843</v>
      </c>
    </row>
    <row r="280" spans="1:16" hidden="1">
      <c r="A280" t="s">
        <v>844</v>
      </c>
      <c r="B280" s="1">
        <v>41468</v>
      </c>
      <c r="C280">
        <v>-37.19</v>
      </c>
      <c r="D280" t="s">
        <v>17</v>
      </c>
      <c r="F280">
        <v>40100101600</v>
      </c>
      <c r="G280">
        <v>20111</v>
      </c>
      <c r="I280">
        <v>33836760</v>
      </c>
      <c r="J280">
        <v>20111</v>
      </c>
      <c r="L280" s="1">
        <v>41470</v>
      </c>
      <c r="M280" t="s">
        <v>845</v>
      </c>
      <c r="P280" t="s">
        <v>846</v>
      </c>
    </row>
    <row r="281" spans="1:16" hidden="1">
      <c r="A281" t="s">
        <v>847</v>
      </c>
      <c r="B281" s="1">
        <v>41469</v>
      </c>
      <c r="C281">
        <v>-73.180000000000007</v>
      </c>
      <c r="D281" t="s">
        <v>17</v>
      </c>
      <c r="F281">
        <v>40100101600</v>
      </c>
      <c r="G281">
        <v>20111</v>
      </c>
      <c r="I281">
        <v>33836760</v>
      </c>
      <c r="J281">
        <v>20111</v>
      </c>
      <c r="L281" s="1">
        <v>41470</v>
      </c>
      <c r="M281" t="s">
        <v>848</v>
      </c>
      <c r="P281" t="s">
        <v>849</v>
      </c>
    </row>
    <row r="282" spans="1:16" hidden="1">
      <c r="A282" t="s">
        <v>850</v>
      </c>
      <c r="B282" s="1">
        <v>41470</v>
      </c>
      <c r="C282">
        <v>-45.46</v>
      </c>
      <c r="D282" t="s">
        <v>17</v>
      </c>
      <c r="F282">
        <v>40100101600</v>
      </c>
      <c r="G282">
        <v>20111</v>
      </c>
      <c r="I282">
        <v>33836760</v>
      </c>
      <c r="J282">
        <v>20111</v>
      </c>
      <c r="L282" s="1">
        <v>41470</v>
      </c>
      <c r="M282" t="s">
        <v>851</v>
      </c>
      <c r="P282" t="s">
        <v>852</v>
      </c>
    </row>
    <row r="283" spans="1:16" hidden="1">
      <c r="A283" t="s">
        <v>853</v>
      </c>
      <c r="B283" s="1">
        <v>41471</v>
      </c>
      <c r="C283">
        <v>-58.02</v>
      </c>
      <c r="D283" t="s">
        <v>17</v>
      </c>
      <c r="F283">
        <v>40100101600</v>
      </c>
      <c r="G283">
        <v>20111</v>
      </c>
      <c r="I283">
        <v>33836760</v>
      </c>
      <c r="J283">
        <v>20111</v>
      </c>
      <c r="L283" s="1">
        <v>41471</v>
      </c>
      <c r="M283" t="s">
        <v>854</v>
      </c>
      <c r="P283" t="s">
        <v>855</v>
      </c>
    </row>
    <row r="284" spans="1:16" hidden="1">
      <c r="A284" t="s">
        <v>856</v>
      </c>
      <c r="B284" s="1">
        <v>41471</v>
      </c>
      <c r="C284">
        <v>-390</v>
      </c>
      <c r="D284" t="s">
        <v>17</v>
      </c>
      <c r="F284">
        <v>40100101600</v>
      </c>
      <c r="G284">
        <v>20111</v>
      </c>
      <c r="I284">
        <v>33836760</v>
      </c>
      <c r="J284">
        <v>20111</v>
      </c>
      <c r="L284" s="1">
        <v>41471</v>
      </c>
      <c r="M284" t="s">
        <v>857</v>
      </c>
      <c r="P284" t="s">
        <v>858</v>
      </c>
    </row>
    <row r="285" spans="1:16" hidden="1">
      <c r="A285" t="s">
        <v>859</v>
      </c>
      <c r="B285" s="1">
        <v>41471</v>
      </c>
      <c r="C285">
        <v>-28.42</v>
      </c>
      <c r="D285" t="s">
        <v>17</v>
      </c>
      <c r="F285">
        <v>99923106001</v>
      </c>
      <c r="G285">
        <v>20111</v>
      </c>
      <c r="I285">
        <v>33836760</v>
      </c>
      <c r="J285">
        <v>20111</v>
      </c>
      <c r="K285" t="s">
        <v>860</v>
      </c>
      <c r="L285" s="1">
        <v>41472</v>
      </c>
      <c r="M285" t="s">
        <v>861</v>
      </c>
      <c r="P285" t="s">
        <v>862</v>
      </c>
    </row>
    <row r="286" spans="1:16" hidden="1">
      <c r="A286" t="s">
        <v>863</v>
      </c>
      <c r="B286" s="1">
        <v>41473</v>
      </c>
      <c r="C286">
        <v>-390</v>
      </c>
      <c r="D286" t="s">
        <v>17</v>
      </c>
      <c r="F286">
        <v>40100101600</v>
      </c>
      <c r="G286">
        <v>20111</v>
      </c>
      <c r="I286">
        <v>33836760</v>
      </c>
      <c r="J286">
        <v>20111</v>
      </c>
      <c r="L286" s="1">
        <v>41474</v>
      </c>
      <c r="M286" t="s">
        <v>864</v>
      </c>
      <c r="P286" t="s">
        <v>865</v>
      </c>
    </row>
    <row r="287" spans="1:16" hidden="1">
      <c r="A287" t="s">
        <v>866</v>
      </c>
      <c r="B287" s="1">
        <v>41473</v>
      </c>
      <c r="C287">
        <v>-310</v>
      </c>
      <c r="D287" t="s">
        <v>17</v>
      </c>
      <c r="F287">
        <v>40100101600</v>
      </c>
      <c r="G287">
        <v>20111</v>
      </c>
      <c r="I287">
        <v>33836760</v>
      </c>
      <c r="J287">
        <v>20111</v>
      </c>
      <c r="L287" s="1">
        <v>41474</v>
      </c>
      <c r="M287" t="s">
        <v>867</v>
      </c>
      <c r="N287" t="s">
        <v>868</v>
      </c>
      <c r="P287" t="s">
        <v>869</v>
      </c>
    </row>
    <row r="288" spans="1:16" hidden="1">
      <c r="A288" t="s">
        <v>870</v>
      </c>
      <c r="B288" s="1">
        <v>41473</v>
      </c>
      <c r="C288">
        <v>-30.14</v>
      </c>
      <c r="D288" t="s">
        <v>17</v>
      </c>
      <c r="F288">
        <v>40100101600</v>
      </c>
      <c r="G288">
        <v>20111</v>
      </c>
      <c r="I288">
        <v>33836760</v>
      </c>
      <c r="J288">
        <v>20111</v>
      </c>
      <c r="L288" s="1">
        <v>41474</v>
      </c>
      <c r="M288" t="s">
        <v>871</v>
      </c>
      <c r="N288" t="s">
        <v>872</v>
      </c>
      <c r="P288" t="s">
        <v>873</v>
      </c>
    </row>
    <row r="289" spans="1:16" hidden="1">
      <c r="A289" t="s">
        <v>874</v>
      </c>
      <c r="B289" s="1">
        <v>41474</v>
      </c>
      <c r="C289">
        <v>-71.14</v>
      </c>
      <c r="D289" t="s">
        <v>17</v>
      </c>
      <c r="F289">
        <v>40100101600</v>
      </c>
      <c r="G289">
        <v>20111</v>
      </c>
      <c r="I289">
        <v>33836760</v>
      </c>
      <c r="J289">
        <v>20111</v>
      </c>
      <c r="L289" s="1">
        <v>41477</v>
      </c>
      <c r="M289" t="s">
        <v>875</v>
      </c>
      <c r="N289" t="s">
        <v>876</v>
      </c>
      <c r="P289" t="s">
        <v>877</v>
      </c>
    </row>
    <row r="290" spans="1:16" hidden="1">
      <c r="A290" t="s">
        <v>878</v>
      </c>
      <c r="B290" s="1">
        <v>41475</v>
      </c>
      <c r="C290">
        <v>-390</v>
      </c>
      <c r="D290" t="s">
        <v>17</v>
      </c>
      <c r="F290">
        <v>40100101600</v>
      </c>
      <c r="G290">
        <v>20111</v>
      </c>
      <c r="I290">
        <v>33836760</v>
      </c>
      <c r="J290">
        <v>20111</v>
      </c>
      <c r="L290" s="1">
        <v>41477</v>
      </c>
      <c r="M290" t="s">
        <v>879</v>
      </c>
      <c r="P290" t="s">
        <v>880</v>
      </c>
    </row>
    <row r="291" spans="1:16" hidden="1">
      <c r="A291" t="s">
        <v>881</v>
      </c>
      <c r="B291" s="1">
        <v>41477</v>
      </c>
      <c r="C291">
        <v>-390</v>
      </c>
      <c r="D291" t="s">
        <v>17</v>
      </c>
      <c r="F291">
        <v>40100101600</v>
      </c>
      <c r="G291">
        <v>20111</v>
      </c>
      <c r="I291">
        <v>33836760</v>
      </c>
      <c r="J291">
        <v>20111</v>
      </c>
      <c r="L291" s="1">
        <v>41477</v>
      </c>
      <c r="M291" t="s">
        <v>882</v>
      </c>
      <c r="P291" t="s">
        <v>883</v>
      </c>
    </row>
    <row r="292" spans="1:16" hidden="1">
      <c r="A292" t="s">
        <v>884</v>
      </c>
      <c r="B292" s="1">
        <v>41477</v>
      </c>
      <c r="C292">
        <v>-33.299999999999997</v>
      </c>
      <c r="D292" t="s">
        <v>17</v>
      </c>
      <c r="F292">
        <v>40100101600</v>
      </c>
      <c r="G292">
        <v>20111</v>
      </c>
      <c r="I292">
        <v>33836760</v>
      </c>
      <c r="J292">
        <v>20111</v>
      </c>
      <c r="L292" s="1">
        <v>41477</v>
      </c>
      <c r="M292" t="s">
        <v>885</v>
      </c>
      <c r="P292" t="s">
        <v>886</v>
      </c>
    </row>
    <row r="293" spans="1:16" hidden="1">
      <c r="A293" t="s">
        <v>887</v>
      </c>
      <c r="B293" s="1">
        <v>41477</v>
      </c>
      <c r="C293">
        <v>-15.95</v>
      </c>
      <c r="D293" t="s">
        <v>17</v>
      </c>
      <c r="F293">
        <v>99923106001</v>
      </c>
      <c r="G293">
        <v>20111</v>
      </c>
      <c r="I293">
        <v>33836760</v>
      </c>
      <c r="J293">
        <v>20111</v>
      </c>
      <c r="K293" t="s">
        <v>888</v>
      </c>
      <c r="L293" s="1">
        <v>41478</v>
      </c>
      <c r="M293" t="s">
        <v>889</v>
      </c>
      <c r="P293" t="s">
        <v>890</v>
      </c>
    </row>
    <row r="294" spans="1:16" hidden="1">
      <c r="A294" t="s">
        <v>891</v>
      </c>
      <c r="B294" s="1">
        <v>41477</v>
      </c>
      <c r="C294">
        <v>-29.95</v>
      </c>
      <c r="D294" t="s">
        <v>17</v>
      </c>
      <c r="F294">
        <v>99923106001</v>
      </c>
      <c r="G294">
        <v>20111</v>
      </c>
      <c r="I294">
        <v>33836760</v>
      </c>
      <c r="J294">
        <v>20111</v>
      </c>
      <c r="K294" t="s">
        <v>892</v>
      </c>
      <c r="L294" s="1">
        <v>41478</v>
      </c>
      <c r="M294" t="s">
        <v>893</v>
      </c>
      <c r="P294" t="s">
        <v>894</v>
      </c>
    </row>
    <row r="295" spans="1:16" hidden="1">
      <c r="A295" t="s">
        <v>895</v>
      </c>
      <c r="B295" s="1">
        <v>41477</v>
      </c>
      <c r="C295">
        <v>-15.47</v>
      </c>
      <c r="D295" t="s">
        <v>17</v>
      </c>
      <c r="F295">
        <v>99923106001</v>
      </c>
      <c r="G295">
        <v>20111</v>
      </c>
      <c r="I295">
        <v>33836760</v>
      </c>
      <c r="J295">
        <v>20111</v>
      </c>
      <c r="K295" t="s">
        <v>896</v>
      </c>
      <c r="L295" s="1">
        <v>41478</v>
      </c>
      <c r="M295" t="s">
        <v>897</v>
      </c>
      <c r="P295" t="s">
        <v>898</v>
      </c>
    </row>
    <row r="296" spans="1:16" hidden="1">
      <c r="A296" t="s">
        <v>899</v>
      </c>
      <c r="B296" s="1">
        <v>41477</v>
      </c>
      <c r="C296">
        <v>-90</v>
      </c>
      <c r="D296" t="s">
        <v>17</v>
      </c>
      <c r="F296">
        <v>40100101600</v>
      </c>
      <c r="G296">
        <v>20111</v>
      </c>
      <c r="I296">
        <v>33836760</v>
      </c>
      <c r="J296">
        <v>20111</v>
      </c>
      <c r="L296" s="1">
        <v>41478</v>
      </c>
      <c r="M296" t="s">
        <v>900</v>
      </c>
      <c r="N296" t="s">
        <v>901</v>
      </c>
      <c r="P296" t="s">
        <v>902</v>
      </c>
    </row>
    <row r="297" spans="1:16" hidden="1">
      <c r="A297" t="s">
        <v>903</v>
      </c>
      <c r="B297" s="1">
        <v>41477</v>
      </c>
      <c r="C297">
        <v>-46.55</v>
      </c>
      <c r="D297" t="s">
        <v>17</v>
      </c>
      <c r="F297">
        <v>40100101600</v>
      </c>
      <c r="G297">
        <v>20111</v>
      </c>
      <c r="I297">
        <v>33836760</v>
      </c>
      <c r="J297">
        <v>20111</v>
      </c>
      <c r="L297" s="1">
        <v>41478</v>
      </c>
      <c r="M297" t="s">
        <v>904</v>
      </c>
      <c r="N297" t="s">
        <v>905</v>
      </c>
      <c r="P297" t="s">
        <v>906</v>
      </c>
    </row>
    <row r="298" spans="1:16" hidden="1">
      <c r="A298" t="s">
        <v>907</v>
      </c>
      <c r="B298" s="1">
        <v>41479</v>
      </c>
      <c r="C298">
        <v>-400</v>
      </c>
      <c r="D298" t="s">
        <v>17</v>
      </c>
      <c r="F298">
        <v>40100101600</v>
      </c>
      <c r="G298">
        <v>20111</v>
      </c>
      <c r="I298">
        <v>33836760</v>
      </c>
      <c r="J298">
        <v>20111</v>
      </c>
      <c r="L298" s="1">
        <v>41479</v>
      </c>
      <c r="M298" t="s">
        <v>908</v>
      </c>
      <c r="P298" t="s">
        <v>909</v>
      </c>
    </row>
    <row r="299" spans="1:16" hidden="1">
      <c r="A299" t="s">
        <v>910</v>
      </c>
      <c r="B299" s="1">
        <v>41479</v>
      </c>
      <c r="C299">
        <v>-37.9</v>
      </c>
      <c r="D299" t="s">
        <v>17</v>
      </c>
      <c r="F299">
        <v>40100101600</v>
      </c>
      <c r="G299">
        <v>20111</v>
      </c>
      <c r="I299">
        <v>33836760</v>
      </c>
      <c r="J299">
        <v>20111</v>
      </c>
      <c r="L299" s="1">
        <v>41479</v>
      </c>
      <c r="M299" t="s">
        <v>911</v>
      </c>
      <c r="P299" t="s">
        <v>912</v>
      </c>
    </row>
    <row r="300" spans="1:16" hidden="1">
      <c r="A300" t="s">
        <v>913</v>
      </c>
      <c r="B300" s="1">
        <v>41480</v>
      </c>
      <c r="C300">
        <v>-400</v>
      </c>
      <c r="D300" t="s">
        <v>17</v>
      </c>
      <c r="F300">
        <v>40100101600</v>
      </c>
      <c r="G300">
        <v>20111</v>
      </c>
      <c r="I300">
        <v>33836760</v>
      </c>
      <c r="J300">
        <v>20111</v>
      </c>
      <c r="L300" s="1">
        <v>41480</v>
      </c>
      <c r="M300" t="s">
        <v>914</v>
      </c>
      <c r="P300" t="s">
        <v>915</v>
      </c>
    </row>
    <row r="301" spans="1:16" hidden="1">
      <c r="A301" t="s">
        <v>916</v>
      </c>
      <c r="B301" s="1">
        <v>41479</v>
      </c>
      <c r="C301">
        <v>-7.19</v>
      </c>
      <c r="D301" t="s">
        <v>17</v>
      </c>
      <c r="F301">
        <v>99923106001</v>
      </c>
      <c r="G301">
        <v>20111</v>
      </c>
      <c r="I301">
        <v>33836760</v>
      </c>
      <c r="J301">
        <v>20111</v>
      </c>
      <c r="K301" t="s">
        <v>917</v>
      </c>
      <c r="L301" s="1">
        <v>41480</v>
      </c>
      <c r="M301" t="s">
        <v>918</v>
      </c>
      <c r="P301" t="s">
        <v>919</v>
      </c>
    </row>
    <row r="302" spans="1:16" hidden="1">
      <c r="A302" t="s">
        <v>920</v>
      </c>
      <c r="B302" s="1">
        <v>41480</v>
      </c>
      <c r="C302">
        <v>-29.66</v>
      </c>
      <c r="D302" t="s">
        <v>17</v>
      </c>
      <c r="F302">
        <v>40100101600</v>
      </c>
      <c r="G302">
        <v>20111</v>
      </c>
      <c r="I302">
        <v>33836760</v>
      </c>
      <c r="J302">
        <v>20111</v>
      </c>
      <c r="L302" s="1">
        <v>41481</v>
      </c>
      <c r="M302" t="s">
        <v>921</v>
      </c>
      <c r="N302" t="s">
        <v>872</v>
      </c>
      <c r="P302" t="s">
        <v>922</v>
      </c>
    </row>
    <row r="303" spans="1:16" hidden="1">
      <c r="A303" t="s">
        <v>923</v>
      </c>
      <c r="B303" s="1">
        <v>41481</v>
      </c>
      <c r="C303">
        <v>-400</v>
      </c>
      <c r="D303" t="s">
        <v>17</v>
      </c>
      <c r="F303">
        <v>40100101600</v>
      </c>
      <c r="G303">
        <v>20111</v>
      </c>
      <c r="I303">
        <v>33836760</v>
      </c>
      <c r="J303">
        <v>20111</v>
      </c>
      <c r="L303" s="1">
        <v>41481</v>
      </c>
      <c r="M303" t="s">
        <v>924</v>
      </c>
      <c r="P303" t="s">
        <v>925</v>
      </c>
    </row>
    <row r="304" spans="1:16" hidden="1">
      <c r="A304" t="s">
        <v>926</v>
      </c>
      <c r="B304" s="1">
        <v>41482</v>
      </c>
      <c r="C304">
        <v>-48.18</v>
      </c>
      <c r="D304" t="s">
        <v>17</v>
      </c>
      <c r="F304">
        <v>40100101600</v>
      </c>
      <c r="G304">
        <v>20111</v>
      </c>
      <c r="I304">
        <v>33836760</v>
      </c>
      <c r="J304">
        <v>20111</v>
      </c>
      <c r="L304" s="1">
        <v>41484</v>
      </c>
      <c r="M304" t="s">
        <v>927</v>
      </c>
      <c r="P304" t="s">
        <v>928</v>
      </c>
    </row>
    <row r="305" spans="1:16" hidden="1">
      <c r="A305" t="s">
        <v>929</v>
      </c>
      <c r="B305" s="1">
        <v>41484</v>
      </c>
      <c r="C305">
        <v>3201.32</v>
      </c>
      <c r="D305" t="s">
        <v>17</v>
      </c>
      <c r="E305" t="s">
        <v>166</v>
      </c>
      <c r="F305">
        <v>50222000207</v>
      </c>
      <c r="G305">
        <v>12000</v>
      </c>
      <c r="H305" t="s">
        <v>23</v>
      </c>
      <c r="I305">
        <v>33836760</v>
      </c>
      <c r="J305">
        <v>20111</v>
      </c>
      <c r="K305" t="s">
        <v>930</v>
      </c>
      <c r="L305" s="1">
        <v>41484</v>
      </c>
      <c r="M305" t="s">
        <v>930</v>
      </c>
      <c r="N305" t="s">
        <v>166</v>
      </c>
      <c r="P305">
        <v>1.2000130726213199E+26</v>
      </c>
    </row>
    <row r="306" spans="1:16" hidden="1">
      <c r="A306" t="s">
        <v>931</v>
      </c>
      <c r="B306" s="1">
        <v>41482</v>
      </c>
      <c r="C306">
        <v>-33.659999999999997</v>
      </c>
      <c r="D306" t="s">
        <v>17</v>
      </c>
      <c r="F306">
        <v>99923106001</v>
      </c>
      <c r="G306">
        <v>20111</v>
      </c>
      <c r="I306">
        <v>33836760</v>
      </c>
      <c r="J306">
        <v>20111</v>
      </c>
      <c r="K306" t="s">
        <v>932</v>
      </c>
      <c r="L306" s="1">
        <v>41484</v>
      </c>
      <c r="M306" t="s">
        <v>933</v>
      </c>
      <c r="P306" t="s">
        <v>934</v>
      </c>
    </row>
    <row r="307" spans="1:16" hidden="1">
      <c r="A307" t="s">
        <v>935</v>
      </c>
      <c r="B307" s="1">
        <v>41482</v>
      </c>
      <c r="C307">
        <v>-10.58</v>
      </c>
      <c r="D307" t="s">
        <v>17</v>
      </c>
      <c r="F307">
        <v>99923106001</v>
      </c>
      <c r="G307">
        <v>20111</v>
      </c>
      <c r="I307">
        <v>33836760</v>
      </c>
      <c r="J307">
        <v>20111</v>
      </c>
      <c r="K307" t="s">
        <v>936</v>
      </c>
      <c r="L307" s="1">
        <v>41484</v>
      </c>
      <c r="M307" t="s">
        <v>937</v>
      </c>
      <c r="P307" t="s">
        <v>938</v>
      </c>
    </row>
    <row r="308" spans="1:16" hidden="1">
      <c r="A308" t="s">
        <v>939</v>
      </c>
      <c r="B308" s="1">
        <v>41481</v>
      </c>
      <c r="C308">
        <v>-5.42</v>
      </c>
      <c r="D308" t="s">
        <v>17</v>
      </c>
      <c r="F308">
        <v>99923106001</v>
      </c>
      <c r="G308">
        <v>20111</v>
      </c>
      <c r="I308">
        <v>33836760</v>
      </c>
      <c r="J308">
        <v>20111</v>
      </c>
      <c r="K308" t="s">
        <v>940</v>
      </c>
      <c r="L308" s="1">
        <v>41484</v>
      </c>
      <c r="M308" t="s">
        <v>941</v>
      </c>
      <c r="P308" t="s">
        <v>942</v>
      </c>
    </row>
    <row r="309" spans="1:16" hidden="1">
      <c r="A309" t="s">
        <v>943</v>
      </c>
      <c r="B309" s="1">
        <v>41481</v>
      </c>
      <c r="C309">
        <v>-9.99</v>
      </c>
      <c r="D309" t="s">
        <v>17</v>
      </c>
      <c r="F309">
        <v>99923106001</v>
      </c>
      <c r="G309">
        <v>20111</v>
      </c>
      <c r="I309">
        <v>33836760</v>
      </c>
      <c r="J309">
        <v>20111</v>
      </c>
      <c r="K309" t="s">
        <v>944</v>
      </c>
      <c r="L309" s="1">
        <v>41484</v>
      </c>
      <c r="M309" t="s">
        <v>945</v>
      </c>
      <c r="P309" t="s">
        <v>946</v>
      </c>
    </row>
    <row r="310" spans="1:16" hidden="1">
      <c r="A310" t="s">
        <v>947</v>
      </c>
      <c r="B310" s="1">
        <v>41484</v>
      </c>
      <c r="C310">
        <v>-190</v>
      </c>
      <c r="D310" t="s">
        <v>17</v>
      </c>
      <c r="F310">
        <v>40003745003</v>
      </c>
      <c r="G310">
        <v>20111</v>
      </c>
      <c r="I310">
        <v>33836760</v>
      </c>
      <c r="J310">
        <v>20111</v>
      </c>
      <c r="L310" s="1">
        <v>41484</v>
      </c>
      <c r="M310" t="s">
        <v>948</v>
      </c>
      <c r="P310" t="s">
        <v>949</v>
      </c>
    </row>
    <row r="311" spans="1:16" hidden="1">
      <c r="A311" t="s">
        <v>950</v>
      </c>
      <c r="B311" s="1">
        <v>41484</v>
      </c>
      <c r="C311">
        <v>-36.700000000000003</v>
      </c>
      <c r="D311" t="s">
        <v>17</v>
      </c>
      <c r="F311">
        <v>40100101600</v>
      </c>
      <c r="G311">
        <v>20111</v>
      </c>
      <c r="I311">
        <v>33836760</v>
      </c>
      <c r="J311">
        <v>20111</v>
      </c>
      <c r="L311" s="1">
        <v>41484</v>
      </c>
      <c r="M311" t="s">
        <v>951</v>
      </c>
      <c r="P311" t="s">
        <v>952</v>
      </c>
    </row>
    <row r="312" spans="1:16" hidden="1">
      <c r="A312" t="s">
        <v>953</v>
      </c>
      <c r="B312" s="1">
        <v>41487</v>
      </c>
      <c r="C312">
        <v>-0.1</v>
      </c>
      <c r="D312" t="s">
        <v>17</v>
      </c>
      <c r="E312" t="s">
        <v>76</v>
      </c>
      <c r="F312">
        <v>90029486</v>
      </c>
      <c r="G312">
        <v>60000</v>
      </c>
      <c r="H312" t="s">
        <v>25</v>
      </c>
      <c r="I312">
        <v>33836760</v>
      </c>
      <c r="J312">
        <v>20111</v>
      </c>
      <c r="K312">
        <v>525091181421</v>
      </c>
      <c r="L312" s="1">
        <v>41487</v>
      </c>
      <c r="M312" t="s">
        <v>954</v>
      </c>
      <c r="N312" t="s">
        <v>76</v>
      </c>
      <c r="P312" t="s">
        <v>955</v>
      </c>
    </row>
    <row r="313" spans="1:16" hidden="1">
      <c r="A313" t="s">
        <v>956</v>
      </c>
      <c r="B313" s="1">
        <v>41487</v>
      </c>
      <c r="C313">
        <v>-75.86</v>
      </c>
      <c r="D313" t="s">
        <v>17</v>
      </c>
      <c r="E313" t="s">
        <v>80</v>
      </c>
      <c r="F313">
        <v>7501818</v>
      </c>
      <c r="G313">
        <v>60000</v>
      </c>
      <c r="H313" t="s">
        <v>23</v>
      </c>
      <c r="I313">
        <v>33836760</v>
      </c>
      <c r="J313">
        <v>20111</v>
      </c>
      <c r="K313">
        <v>190910517242</v>
      </c>
      <c r="L313" s="1">
        <v>41487</v>
      </c>
      <c r="M313" t="s">
        <v>957</v>
      </c>
      <c r="N313" t="s">
        <v>80</v>
      </c>
      <c r="O313" t="s">
        <v>958</v>
      </c>
      <c r="P313" t="s">
        <v>959</v>
      </c>
    </row>
    <row r="314" spans="1:16" hidden="1">
      <c r="A314" t="s">
        <v>21</v>
      </c>
      <c r="B314" s="1">
        <v>41487</v>
      </c>
      <c r="C314">
        <v>-16.850000000000001</v>
      </c>
      <c r="D314" t="s">
        <v>17</v>
      </c>
      <c r="E314" t="s">
        <v>22</v>
      </c>
      <c r="F314">
        <v>51430305101</v>
      </c>
      <c r="G314">
        <v>12000</v>
      </c>
      <c r="H314" t="s">
        <v>23</v>
      </c>
      <c r="I314">
        <v>33836760</v>
      </c>
      <c r="J314">
        <v>20111</v>
      </c>
      <c r="L314" s="1">
        <v>41487</v>
      </c>
      <c r="M314" t="s">
        <v>24</v>
      </c>
      <c r="N314" t="s">
        <v>22</v>
      </c>
      <c r="O314" t="s">
        <v>25</v>
      </c>
      <c r="P314" t="s">
        <v>960</v>
      </c>
    </row>
    <row r="315" spans="1:16" hidden="1">
      <c r="A315" t="s">
        <v>27</v>
      </c>
      <c r="B315" s="1">
        <v>41487</v>
      </c>
      <c r="C315">
        <v>-201.91</v>
      </c>
      <c r="D315" t="s">
        <v>17</v>
      </c>
      <c r="E315" t="s">
        <v>28</v>
      </c>
      <c r="F315">
        <v>51430605201</v>
      </c>
      <c r="G315">
        <v>12000</v>
      </c>
      <c r="H315" t="s">
        <v>23</v>
      </c>
      <c r="I315">
        <v>33836760</v>
      </c>
      <c r="J315">
        <v>20111</v>
      </c>
      <c r="L315" s="1">
        <v>41487</v>
      </c>
      <c r="M315" t="s">
        <v>29</v>
      </c>
      <c r="N315" t="s">
        <v>28</v>
      </c>
      <c r="P315" t="s">
        <v>961</v>
      </c>
    </row>
    <row r="316" spans="1:16" hidden="1">
      <c r="A316" t="s">
        <v>962</v>
      </c>
      <c r="B316" s="1">
        <v>41488</v>
      </c>
      <c r="C316">
        <v>-12.79</v>
      </c>
      <c r="D316" t="s">
        <v>17</v>
      </c>
      <c r="E316" t="s">
        <v>76</v>
      </c>
      <c r="F316">
        <v>90029486</v>
      </c>
      <c r="G316">
        <v>60000</v>
      </c>
      <c r="H316" t="s">
        <v>25</v>
      </c>
      <c r="I316">
        <v>33836760</v>
      </c>
      <c r="J316">
        <v>20111</v>
      </c>
      <c r="K316">
        <v>199400049475</v>
      </c>
      <c r="L316" s="1">
        <v>41488</v>
      </c>
      <c r="M316" t="s">
        <v>963</v>
      </c>
      <c r="N316" t="s">
        <v>76</v>
      </c>
      <c r="P316" t="s">
        <v>964</v>
      </c>
    </row>
    <row r="317" spans="1:16" hidden="1">
      <c r="A317" t="s">
        <v>191</v>
      </c>
      <c r="B317" s="1">
        <v>41488</v>
      </c>
      <c r="C317">
        <v>-48.15</v>
      </c>
      <c r="D317" t="s">
        <v>17</v>
      </c>
      <c r="E317" t="s">
        <v>192</v>
      </c>
      <c r="F317">
        <v>404011011</v>
      </c>
      <c r="G317">
        <v>31000</v>
      </c>
      <c r="H317" t="s">
        <v>25</v>
      </c>
      <c r="I317">
        <v>33836760</v>
      </c>
      <c r="J317">
        <v>20111</v>
      </c>
      <c r="K317" t="s">
        <v>193</v>
      </c>
      <c r="L317" s="1">
        <v>41488</v>
      </c>
      <c r="M317" t="s">
        <v>193</v>
      </c>
      <c r="N317" t="s">
        <v>192</v>
      </c>
      <c r="O317" t="s">
        <v>965</v>
      </c>
      <c r="P317" t="s">
        <v>966</v>
      </c>
    </row>
    <row r="318" spans="1:16" hidden="1">
      <c r="A318" t="s">
        <v>967</v>
      </c>
      <c r="B318" s="1">
        <v>41487</v>
      </c>
      <c r="C318">
        <v>-9.59</v>
      </c>
      <c r="D318" t="s">
        <v>17</v>
      </c>
      <c r="F318">
        <v>99923106001</v>
      </c>
      <c r="G318">
        <v>20111</v>
      </c>
      <c r="I318">
        <v>33836760</v>
      </c>
      <c r="J318">
        <v>20111</v>
      </c>
      <c r="K318" t="s">
        <v>968</v>
      </c>
      <c r="L318" s="1">
        <v>41488</v>
      </c>
      <c r="M318" t="s">
        <v>969</v>
      </c>
      <c r="P318" t="s">
        <v>970</v>
      </c>
    </row>
    <row r="319" spans="1:16" hidden="1">
      <c r="A319" t="s">
        <v>971</v>
      </c>
      <c r="B319" s="1">
        <v>41491</v>
      </c>
      <c r="C319">
        <v>-444.4</v>
      </c>
      <c r="D319" t="s">
        <v>17</v>
      </c>
      <c r="E319" t="s">
        <v>25</v>
      </c>
      <c r="F319">
        <v>33836760</v>
      </c>
      <c r="G319">
        <v>20111</v>
      </c>
      <c r="H319" t="s">
        <v>972</v>
      </c>
      <c r="I319">
        <v>2000025813</v>
      </c>
      <c r="J319">
        <v>20706</v>
      </c>
      <c r="L319" s="1">
        <v>41491</v>
      </c>
      <c r="M319" t="s">
        <v>973</v>
      </c>
      <c r="N319" t="s">
        <v>972</v>
      </c>
      <c r="P319" t="s">
        <v>974</v>
      </c>
    </row>
    <row r="320" spans="1:16" hidden="1">
      <c r="A320" t="s">
        <v>975</v>
      </c>
      <c r="B320" s="1">
        <v>41489</v>
      </c>
      <c r="C320">
        <v>-290</v>
      </c>
      <c r="D320" t="s">
        <v>17</v>
      </c>
      <c r="F320">
        <v>40100101600</v>
      </c>
      <c r="G320">
        <v>20111</v>
      </c>
      <c r="I320">
        <v>33836760</v>
      </c>
      <c r="J320">
        <v>20111</v>
      </c>
      <c r="L320" s="1">
        <v>41491</v>
      </c>
      <c r="M320" t="s">
        <v>976</v>
      </c>
      <c r="P320" t="s">
        <v>977</v>
      </c>
    </row>
    <row r="321" spans="1:16" hidden="1">
      <c r="A321" t="s">
        <v>978</v>
      </c>
      <c r="B321" s="1">
        <v>41489</v>
      </c>
      <c r="C321">
        <v>-113.57</v>
      </c>
      <c r="D321" t="s">
        <v>17</v>
      </c>
      <c r="F321">
        <v>40100101600</v>
      </c>
      <c r="G321">
        <v>20111</v>
      </c>
      <c r="I321">
        <v>33836760</v>
      </c>
      <c r="J321">
        <v>20111</v>
      </c>
      <c r="L321" s="1">
        <v>41491</v>
      </c>
      <c r="M321" t="s">
        <v>979</v>
      </c>
      <c r="P321" t="s">
        <v>980</v>
      </c>
    </row>
    <row r="322" spans="1:16" hidden="1">
      <c r="A322" t="s">
        <v>981</v>
      </c>
      <c r="B322" s="1">
        <v>41491</v>
      </c>
      <c r="C322">
        <v>-0.1</v>
      </c>
      <c r="D322" t="s">
        <v>17</v>
      </c>
      <c r="E322" t="s">
        <v>76</v>
      </c>
      <c r="F322">
        <v>90029486</v>
      </c>
      <c r="G322">
        <v>60000</v>
      </c>
      <c r="H322" t="s">
        <v>25</v>
      </c>
      <c r="I322">
        <v>33836760</v>
      </c>
      <c r="J322">
        <v>20111</v>
      </c>
      <c r="K322">
        <v>529562435998</v>
      </c>
      <c r="L322" s="1">
        <v>41491</v>
      </c>
      <c r="M322" t="s">
        <v>982</v>
      </c>
      <c r="N322" t="s">
        <v>76</v>
      </c>
      <c r="P322" t="s">
        <v>983</v>
      </c>
    </row>
    <row r="323" spans="1:16" hidden="1">
      <c r="A323" t="s">
        <v>84</v>
      </c>
      <c r="B323" s="1">
        <v>41491</v>
      </c>
      <c r="C323">
        <v>-400</v>
      </c>
      <c r="D323" t="s">
        <v>17</v>
      </c>
      <c r="E323" t="s">
        <v>25</v>
      </c>
      <c r="F323">
        <v>33836760</v>
      </c>
      <c r="G323">
        <v>20111</v>
      </c>
      <c r="H323" t="s">
        <v>25</v>
      </c>
      <c r="I323">
        <v>30033819860</v>
      </c>
      <c r="J323">
        <v>20111</v>
      </c>
      <c r="L323" s="1">
        <v>41491</v>
      </c>
      <c r="M323" t="s">
        <v>85</v>
      </c>
      <c r="N323" t="s">
        <v>25</v>
      </c>
      <c r="P323" t="s">
        <v>984</v>
      </c>
    </row>
    <row r="324" spans="1:16" hidden="1">
      <c r="A324" t="s">
        <v>985</v>
      </c>
      <c r="B324" s="1">
        <v>41491</v>
      </c>
      <c r="C324">
        <v>-31.25</v>
      </c>
      <c r="D324" t="s">
        <v>17</v>
      </c>
      <c r="E324" t="s">
        <v>49</v>
      </c>
      <c r="F324">
        <v>696216225</v>
      </c>
      <c r="G324">
        <v>20151</v>
      </c>
      <c r="H324" t="s">
        <v>44</v>
      </c>
      <c r="I324">
        <v>33836760</v>
      </c>
      <c r="J324">
        <v>20111</v>
      </c>
      <c r="K324" t="s">
        <v>986</v>
      </c>
      <c r="L324" s="1">
        <v>41491</v>
      </c>
      <c r="M324" t="s">
        <v>986</v>
      </c>
      <c r="N324" t="s">
        <v>49</v>
      </c>
      <c r="O324" t="s">
        <v>987</v>
      </c>
      <c r="P324">
        <v>1.2000130802213201E+26</v>
      </c>
    </row>
    <row r="325" spans="1:16" hidden="1">
      <c r="A325" t="s">
        <v>87</v>
      </c>
      <c r="B325" s="1">
        <v>41491</v>
      </c>
      <c r="C325">
        <v>-50</v>
      </c>
      <c r="D325" t="s">
        <v>17</v>
      </c>
      <c r="E325" t="s">
        <v>88</v>
      </c>
      <c r="F325">
        <v>3291359628</v>
      </c>
      <c r="G325">
        <v>24012</v>
      </c>
      <c r="H325" t="s">
        <v>89</v>
      </c>
      <c r="I325">
        <v>33836760</v>
      </c>
      <c r="J325">
        <v>20111</v>
      </c>
      <c r="K325">
        <v>3291359628</v>
      </c>
      <c r="L325" s="1">
        <v>41491</v>
      </c>
      <c r="M325" t="s">
        <v>90</v>
      </c>
      <c r="N325" t="s">
        <v>88</v>
      </c>
      <c r="P325" t="s">
        <v>988</v>
      </c>
    </row>
    <row r="326" spans="1:16" hidden="1">
      <c r="A326" t="s">
        <v>989</v>
      </c>
      <c r="B326" s="1">
        <v>41491</v>
      </c>
      <c r="C326">
        <v>-156.04</v>
      </c>
      <c r="D326" t="s">
        <v>17</v>
      </c>
      <c r="E326" t="s">
        <v>807</v>
      </c>
      <c r="F326">
        <v>301001400</v>
      </c>
      <c r="G326">
        <v>19675</v>
      </c>
      <c r="H326" t="s">
        <v>481</v>
      </c>
      <c r="I326">
        <v>33836760</v>
      </c>
      <c r="J326">
        <v>20111</v>
      </c>
      <c r="K326">
        <v>12210318370</v>
      </c>
      <c r="L326" s="1">
        <v>41491</v>
      </c>
      <c r="M326" t="s">
        <v>990</v>
      </c>
      <c r="N326" t="s">
        <v>807</v>
      </c>
      <c r="O326" t="s">
        <v>991</v>
      </c>
      <c r="P326" t="s">
        <v>992</v>
      </c>
    </row>
    <row r="327" spans="1:16" hidden="1">
      <c r="A327" t="s">
        <v>993</v>
      </c>
      <c r="B327" s="1">
        <v>41491</v>
      </c>
      <c r="C327">
        <v>-70.09</v>
      </c>
      <c r="D327" t="s">
        <v>17</v>
      </c>
      <c r="F327">
        <v>40005191900</v>
      </c>
      <c r="G327">
        <v>20111</v>
      </c>
      <c r="H327" t="s">
        <v>53</v>
      </c>
      <c r="I327">
        <v>33836760</v>
      </c>
      <c r="J327">
        <v>20111</v>
      </c>
      <c r="L327" s="1">
        <v>41491</v>
      </c>
      <c r="M327" t="s">
        <v>994</v>
      </c>
      <c r="P327" t="s">
        <v>995</v>
      </c>
    </row>
    <row r="328" spans="1:16" hidden="1">
      <c r="A328" t="s">
        <v>39</v>
      </c>
      <c r="B328" s="1">
        <v>41492</v>
      </c>
      <c r="C328">
        <v>-16.22</v>
      </c>
      <c r="D328" t="s">
        <v>17</v>
      </c>
      <c r="E328" t="s">
        <v>35</v>
      </c>
      <c r="F328">
        <v>660054008</v>
      </c>
      <c r="G328">
        <v>20151</v>
      </c>
      <c r="H328" t="s">
        <v>36</v>
      </c>
      <c r="I328">
        <v>33836760</v>
      </c>
      <c r="J328">
        <v>20111</v>
      </c>
      <c r="K328" t="s">
        <v>40</v>
      </c>
      <c r="L328" s="1">
        <v>41492</v>
      </c>
      <c r="M328" t="s">
        <v>40</v>
      </c>
      <c r="N328" t="s">
        <v>35</v>
      </c>
      <c r="O328" t="s">
        <v>996</v>
      </c>
      <c r="P328">
        <v>1.2000130805213199E+26</v>
      </c>
    </row>
    <row r="329" spans="1:16" hidden="1">
      <c r="A329" t="s">
        <v>34</v>
      </c>
      <c r="B329" s="1">
        <v>41492</v>
      </c>
      <c r="C329">
        <v>-994.17</v>
      </c>
      <c r="D329" t="s">
        <v>17</v>
      </c>
      <c r="E329" t="s">
        <v>35</v>
      </c>
      <c r="F329">
        <v>660054008</v>
      </c>
      <c r="G329">
        <v>20151</v>
      </c>
      <c r="H329" t="s">
        <v>36</v>
      </c>
      <c r="I329">
        <v>33836760</v>
      </c>
      <c r="J329">
        <v>20111</v>
      </c>
      <c r="K329" t="s">
        <v>37</v>
      </c>
      <c r="L329" s="1">
        <v>41492</v>
      </c>
      <c r="M329" t="s">
        <v>37</v>
      </c>
      <c r="N329" t="s">
        <v>35</v>
      </c>
      <c r="O329" t="s">
        <v>997</v>
      </c>
      <c r="P329">
        <v>1.2000130805213199E+26</v>
      </c>
    </row>
    <row r="330" spans="1:16" hidden="1">
      <c r="A330" t="s">
        <v>998</v>
      </c>
      <c r="B330" s="1">
        <v>41476</v>
      </c>
      <c r="C330">
        <v>-62.96</v>
      </c>
      <c r="D330" t="s">
        <v>17</v>
      </c>
      <c r="F330">
        <v>99923106001</v>
      </c>
      <c r="G330">
        <v>20111</v>
      </c>
      <c r="I330">
        <v>33836760</v>
      </c>
      <c r="J330">
        <v>20111</v>
      </c>
      <c r="K330" t="s">
        <v>999</v>
      </c>
      <c r="L330" s="1">
        <v>41493</v>
      </c>
      <c r="M330" t="s">
        <v>1000</v>
      </c>
      <c r="O330" t="s">
        <v>1001</v>
      </c>
      <c r="P330" t="s">
        <v>1002</v>
      </c>
    </row>
    <row r="331" spans="1:16" hidden="1">
      <c r="A331" t="s">
        <v>1003</v>
      </c>
      <c r="B331" s="1">
        <v>41492</v>
      </c>
      <c r="C331">
        <v>-56.36</v>
      </c>
      <c r="D331" t="s">
        <v>17</v>
      </c>
      <c r="F331">
        <v>40100101600</v>
      </c>
      <c r="G331">
        <v>20111</v>
      </c>
      <c r="I331">
        <v>33836760</v>
      </c>
      <c r="J331">
        <v>20111</v>
      </c>
      <c r="L331" s="1">
        <v>41493</v>
      </c>
      <c r="M331" t="s">
        <v>1004</v>
      </c>
      <c r="N331" t="s">
        <v>1005</v>
      </c>
      <c r="P331" t="s">
        <v>1006</v>
      </c>
    </row>
    <row r="332" spans="1:16" hidden="1">
      <c r="A332" t="s">
        <v>109</v>
      </c>
      <c r="B332" s="1">
        <v>41493</v>
      </c>
      <c r="C332">
        <v>-25.22</v>
      </c>
      <c r="D332" t="s">
        <v>17</v>
      </c>
      <c r="F332">
        <v>21246</v>
      </c>
      <c r="G332">
        <v>20404</v>
      </c>
      <c r="H332" t="s">
        <v>828</v>
      </c>
      <c r="I332">
        <v>33836760</v>
      </c>
      <c r="J332">
        <v>20111</v>
      </c>
      <c r="L332" s="1">
        <v>41493</v>
      </c>
      <c r="M332" t="s">
        <v>111</v>
      </c>
      <c r="O332" t="s">
        <v>1007</v>
      </c>
      <c r="P332" t="s">
        <v>1008</v>
      </c>
    </row>
    <row r="333" spans="1:16" hidden="1">
      <c r="A333" t="s">
        <v>1009</v>
      </c>
      <c r="B333" s="1">
        <v>41494</v>
      </c>
      <c r="C333">
        <v>-69</v>
      </c>
      <c r="D333" t="s">
        <v>17</v>
      </c>
      <c r="F333">
        <v>40100101600</v>
      </c>
      <c r="G333">
        <v>20111</v>
      </c>
      <c r="I333">
        <v>33836760</v>
      </c>
      <c r="J333">
        <v>20111</v>
      </c>
      <c r="L333" s="1">
        <v>41494</v>
      </c>
      <c r="M333" t="s">
        <v>1010</v>
      </c>
      <c r="P333" t="s">
        <v>1011</v>
      </c>
    </row>
    <row r="334" spans="1:16" hidden="1">
      <c r="A334" t="s">
        <v>1012</v>
      </c>
      <c r="B334" s="1">
        <v>41494</v>
      </c>
      <c r="C334">
        <v>-190</v>
      </c>
      <c r="D334" t="s">
        <v>17</v>
      </c>
      <c r="F334">
        <v>40100101600</v>
      </c>
      <c r="G334">
        <v>20111</v>
      </c>
      <c r="I334">
        <v>33836760</v>
      </c>
      <c r="J334">
        <v>20111</v>
      </c>
      <c r="L334" s="1">
        <v>41494</v>
      </c>
      <c r="M334" t="s">
        <v>1013</v>
      </c>
      <c r="P334" t="s">
        <v>1014</v>
      </c>
    </row>
    <row r="335" spans="1:16" hidden="1">
      <c r="A335" t="s">
        <v>1015</v>
      </c>
      <c r="B335" s="1">
        <v>41496</v>
      </c>
      <c r="C335">
        <v>-93.37</v>
      </c>
      <c r="D335" t="s">
        <v>17</v>
      </c>
      <c r="F335">
        <v>40100101600</v>
      </c>
      <c r="G335">
        <v>20111</v>
      </c>
      <c r="I335">
        <v>33836760</v>
      </c>
      <c r="J335">
        <v>20111</v>
      </c>
      <c r="L335" s="1">
        <v>41498</v>
      </c>
      <c r="M335" t="s">
        <v>1016</v>
      </c>
      <c r="P335" t="s">
        <v>1017</v>
      </c>
    </row>
    <row r="336" spans="1:16" hidden="1">
      <c r="A336" t="s">
        <v>1018</v>
      </c>
      <c r="B336" s="1">
        <v>41498</v>
      </c>
      <c r="C336">
        <v>-79.2</v>
      </c>
      <c r="D336" t="s">
        <v>17</v>
      </c>
      <c r="E336" t="s">
        <v>115</v>
      </c>
      <c r="F336">
        <v>1216066</v>
      </c>
      <c r="G336">
        <v>20100</v>
      </c>
      <c r="H336" t="s">
        <v>89</v>
      </c>
      <c r="I336">
        <v>33836760</v>
      </c>
      <c r="J336">
        <v>20111</v>
      </c>
      <c r="K336">
        <v>3256188</v>
      </c>
      <c r="L336" s="1">
        <v>41498</v>
      </c>
      <c r="M336" t="s">
        <v>1019</v>
      </c>
      <c r="N336" t="s">
        <v>115</v>
      </c>
      <c r="O336" t="s">
        <v>583</v>
      </c>
      <c r="P336" t="s">
        <v>1020</v>
      </c>
    </row>
    <row r="337" spans="1:16" hidden="1">
      <c r="A337" t="s">
        <v>1021</v>
      </c>
      <c r="B337" s="1">
        <v>41500</v>
      </c>
      <c r="C337">
        <v>-63.16</v>
      </c>
      <c r="D337" t="s">
        <v>17</v>
      </c>
      <c r="F337">
        <v>40100101600</v>
      </c>
      <c r="G337">
        <v>20111</v>
      </c>
      <c r="I337">
        <v>33836760</v>
      </c>
      <c r="J337">
        <v>20111</v>
      </c>
      <c r="L337" s="1">
        <v>41502</v>
      </c>
      <c r="M337" t="s">
        <v>1022</v>
      </c>
      <c r="P337" t="s">
        <v>1023</v>
      </c>
    </row>
    <row r="338" spans="1:16" hidden="1">
      <c r="A338" t="s">
        <v>1024</v>
      </c>
      <c r="B338" s="1">
        <v>41500</v>
      </c>
      <c r="C338">
        <v>-32.99</v>
      </c>
      <c r="D338" t="s">
        <v>17</v>
      </c>
      <c r="F338">
        <v>40100101600</v>
      </c>
      <c r="G338">
        <v>20111</v>
      </c>
      <c r="I338">
        <v>33836760</v>
      </c>
      <c r="J338">
        <v>20111</v>
      </c>
      <c r="L338" s="1">
        <v>41502</v>
      </c>
      <c r="M338" t="s">
        <v>1025</v>
      </c>
      <c r="N338" t="s">
        <v>207</v>
      </c>
      <c r="P338" t="s">
        <v>1026</v>
      </c>
    </row>
    <row r="339" spans="1:16" hidden="1">
      <c r="A339" t="s">
        <v>1027</v>
      </c>
      <c r="B339" s="1">
        <v>41502</v>
      </c>
      <c r="C339">
        <v>-435</v>
      </c>
      <c r="D339" t="s">
        <v>17</v>
      </c>
      <c r="E339" t="s">
        <v>1028</v>
      </c>
      <c r="F339">
        <v>696282318</v>
      </c>
      <c r="G339">
        <v>20151</v>
      </c>
      <c r="H339" t="s">
        <v>23</v>
      </c>
      <c r="I339">
        <v>33836760</v>
      </c>
      <c r="J339">
        <v>20111</v>
      </c>
      <c r="K339">
        <v>8300505200</v>
      </c>
      <c r="L339" s="1">
        <v>41502</v>
      </c>
      <c r="M339">
        <v>8300505200</v>
      </c>
      <c r="N339" t="s">
        <v>1028</v>
      </c>
      <c r="O339" t="s">
        <v>1029</v>
      </c>
      <c r="P339">
        <v>1.20001308142132E+26</v>
      </c>
    </row>
    <row r="340" spans="1:16" hidden="1">
      <c r="A340" t="s">
        <v>1030</v>
      </c>
      <c r="B340" s="1">
        <v>41502</v>
      </c>
      <c r="C340">
        <v>-44.24</v>
      </c>
      <c r="D340" t="s">
        <v>17</v>
      </c>
      <c r="F340">
        <v>40100101600</v>
      </c>
      <c r="G340">
        <v>20111</v>
      </c>
      <c r="I340">
        <v>33836760</v>
      </c>
      <c r="J340">
        <v>20111</v>
      </c>
      <c r="L340" s="1">
        <v>41502</v>
      </c>
      <c r="M340" t="s">
        <v>1031</v>
      </c>
      <c r="P340" t="s">
        <v>1032</v>
      </c>
    </row>
    <row r="341" spans="1:16" hidden="1">
      <c r="A341" t="s">
        <v>1033</v>
      </c>
      <c r="B341" s="1">
        <v>41502</v>
      </c>
      <c r="C341">
        <v>-50</v>
      </c>
      <c r="D341" t="s">
        <v>17</v>
      </c>
      <c r="F341">
        <v>40100101600</v>
      </c>
      <c r="G341">
        <v>20111</v>
      </c>
      <c r="I341">
        <v>33836760</v>
      </c>
      <c r="J341">
        <v>20111</v>
      </c>
      <c r="L341" s="1">
        <v>41502</v>
      </c>
      <c r="M341" t="s">
        <v>1034</v>
      </c>
      <c r="P341" t="s">
        <v>1035</v>
      </c>
    </row>
    <row r="342" spans="1:16" hidden="1">
      <c r="A342" t="s">
        <v>1033</v>
      </c>
      <c r="B342" s="1">
        <v>41502</v>
      </c>
      <c r="C342">
        <v>-50</v>
      </c>
      <c r="D342" t="s">
        <v>17</v>
      </c>
      <c r="F342">
        <v>40100101600</v>
      </c>
      <c r="G342">
        <v>20111</v>
      </c>
      <c r="I342">
        <v>33836760</v>
      </c>
      <c r="J342">
        <v>20111</v>
      </c>
      <c r="L342" s="1">
        <v>41502</v>
      </c>
      <c r="M342" t="s">
        <v>1034</v>
      </c>
      <c r="P342" t="s">
        <v>1036</v>
      </c>
    </row>
    <row r="343" spans="1:16" hidden="1">
      <c r="A343" t="s">
        <v>1037</v>
      </c>
      <c r="B343" s="1">
        <v>41502</v>
      </c>
      <c r="C343">
        <v>-200</v>
      </c>
      <c r="D343" t="s">
        <v>17</v>
      </c>
      <c r="F343">
        <v>40100101600</v>
      </c>
      <c r="G343">
        <v>20111</v>
      </c>
      <c r="I343">
        <v>33836760</v>
      </c>
      <c r="J343">
        <v>20111</v>
      </c>
      <c r="L343" s="1">
        <v>41505</v>
      </c>
      <c r="M343" t="s">
        <v>1038</v>
      </c>
      <c r="P343" t="s">
        <v>1039</v>
      </c>
    </row>
    <row r="344" spans="1:16" hidden="1">
      <c r="A344" t="s">
        <v>1040</v>
      </c>
      <c r="B344" s="1">
        <v>41503</v>
      </c>
      <c r="C344">
        <v>-61.94</v>
      </c>
      <c r="D344" t="s">
        <v>17</v>
      </c>
      <c r="F344">
        <v>40100101600</v>
      </c>
      <c r="G344">
        <v>20111</v>
      </c>
      <c r="I344">
        <v>33836760</v>
      </c>
      <c r="J344">
        <v>20111</v>
      </c>
      <c r="L344" s="1">
        <v>41505</v>
      </c>
      <c r="M344" t="s">
        <v>1041</v>
      </c>
      <c r="P344" t="s">
        <v>1042</v>
      </c>
    </row>
    <row r="345" spans="1:16" hidden="1">
      <c r="A345" t="s">
        <v>1043</v>
      </c>
      <c r="B345" s="1">
        <v>41503</v>
      </c>
      <c r="C345">
        <v>-92.01</v>
      </c>
      <c r="D345" t="s">
        <v>17</v>
      </c>
      <c r="F345">
        <v>40100101600</v>
      </c>
      <c r="G345">
        <v>20111</v>
      </c>
      <c r="I345">
        <v>33836760</v>
      </c>
      <c r="J345">
        <v>20111</v>
      </c>
      <c r="L345" s="1">
        <v>41505</v>
      </c>
      <c r="M345" t="s">
        <v>1044</v>
      </c>
      <c r="P345" t="s">
        <v>1045</v>
      </c>
    </row>
    <row r="346" spans="1:16" hidden="1">
      <c r="A346" t="s">
        <v>1046</v>
      </c>
      <c r="B346" s="1">
        <v>41503</v>
      </c>
      <c r="C346">
        <v>-28.06</v>
      </c>
      <c r="D346" t="s">
        <v>17</v>
      </c>
      <c r="F346">
        <v>99923106001</v>
      </c>
      <c r="G346">
        <v>20111</v>
      </c>
      <c r="I346">
        <v>33836760</v>
      </c>
      <c r="J346">
        <v>20111</v>
      </c>
      <c r="K346" t="s">
        <v>1047</v>
      </c>
      <c r="L346" s="1">
        <v>41505</v>
      </c>
      <c r="M346" t="s">
        <v>1048</v>
      </c>
      <c r="P346" t="s">
        <v>1049</v>
      </c>
    </row>
    <row r="347" spans="1:16" hidden="1">
      <c r="A347" t="s">
        <v>1050</v>
      </c>
      <c r="B347" s="1">
        <v>41503</v>
      </c>
      <c r="C347">
        <v>-49.87</v>
      </c>
      <c r="D347" t="s">
        <v>17</v>
      </c>
      <c r="F347">
        <v>40100101600</v>
      </c>
      <c r="G347">
        <v>20111</v>
      </c>
      <c r="I347">
        <v>33836760</v>
      </c>
      <c r="J347">
        <v>20111</v>
      </c>
      <c r="L347" s="1">
        <v>41505</v>
      </c>
      <c r="M347" t="s">
        <v>1051</v>
      </c>
      <c r="N347" t="s">
        <v>1052</v>
      </c>
      <c r="P347" t="s">
        <v>1053</v>
      </c>
    </row>
    <row r="348" spans="1:16" hidden="1">
      <c r="A348" t="s">
        <v>1054</v>
      </c>
      <c r="B348" s="1">
        <v>41506</v>
      </c>
      <c r="C348">
        <v>-23.2</v>
      </c>
      <c r="D348" t="s">
        <v>17</v>
      </c>
      <c r="E348" t="s">
        <v>76</v>
      </c>
      <c r="F348">
        <v>90029486</v>
      </c>
      <c r="G348">
        <v>60000</v>
      </c>
      <c r="H348" t="s">
        <v>25</v>
      </c>
      <c r="I348">
        <v>33836760</v>
      </c>
      <c r="J348">
        <v>20111</v>
      </c>
      <c r="K348">
        <v>525091541027</v>
      </c>
      <c r="L348" s="1">
        <v>41506</v>
      </c>
      <c r="M348" t="s">
        <v>1055</v>
      </c>
      <c r="N348" t="s">
        <v>76</v>
      </c>
      <c r="P348" t="s">
        <v>1056</v>
      </c>
    </row>
    <row r="349" spans="1:16" hidden="1">
      <c r="A349" t="s">
        <v>1057</v>
      </c>
      <c r="B349" s="1">
        <v>41507</v>
      </c>
      <c r="C349">
        <v>-290</v>
      </c>
      <c r="D349" t="s">
        <v>17</v>
      </c>
      <c r="F349">
        <v>40100101600</v>
      </c>
      <c r="G349">
        <v>20111</v>
      </c>
      <c r="I349">
        <v>33836760</v>
      </c>
      <c r="J349">
        <v>20111</v>
      </c>
      <c r="L349" s="1">
        <v>41507</v>
      </c>
      <c r="M349" t="s">
        <v>1058</v>
      </c>
      <c r="P349" t="s">
        <v>1059</v>
      </c>
    </row>
    <row r="350" spans="1:16" hidden="1">
      <c r="A350" t="s">
        <v>1060</v>
      </c>
      <c r="B350" s="1">
        <v>41509</v>
      </c>
      <c r="C350">
        <v>2000</v>
      </c>
      <c r="D350" t="s">
        <v>17</v>
      </c>
      <c r="E350" t="s">
        <v>25</v>
      </c>
      <c r="F350">
        <v>30033819860</v>
      </c>
      <c r="G350">
        <v>20111</v>
      </c>
      <c r="H350" t="s">
        <v>25</v>
      </c>
      <c r="I350">
        <v>33836760</v>
      </c>
      <c r="J350">
        <v>20111</v>
      </c>
      <c r="L350" s="1">
        <v>41509</v>
      </c>
      <c r="M350" t="s">
        <v>1061</v>
      </c>
      <c r="N350" t="s">
        <v>25</v>
      </c>
      <c r="P350" t="s">
        <v>1062</v>
      </c>
    </row>
    <row r="351" spans="1:16" hidden="1">
      <c r="A351" t="s">
        <v>1063</v>
      </c>
      <c r="B351" s="1">
        <v>41509</v>
      </c>
      <c r="C351">
        <v>-2000</v>
      </c>
      <c r="D351" t="s">
        <v>17</v>
      </c>
      <c r="E351" t="s">
        <v>25</v>
      </c>
      <c r="F351">
        <v>33836760</v>
      </c>
      <c r="G351">
        <v>20111</v>
      </c>
      <c r="H351" t="s">
        <v>1064</v>
      </c>
      <c r="I351">
        <v>30812965009</v>
      </c>
      <c r="J351">
        <v>43000</v>
      </c>
      <c r="L351" s="1">
        <v>41509</v>
      </c>
      <c r="M351" t="s">
        <v>1065</v>
      </c>
      <c r="N351" t="s">
        <v>1064</v>
      </c>
      <c r="P351" t="s">
        <v>1066</v>
      </c>
    </row>
    <row r="352" spans="1:16" hidden="1">
      <c r="A352" t="s">
        <v>1067</v>
      </c>
      <c r="B352" s="1">
        <v>41509</v>
      </c>
      <c r="C352">
        <v>-134.80000000000001</v>
      </c>
      <c r="D352" t="s">
        <v>17</v>
      </c>
      <c r="F352">
        <v>40100101600</v>
      </c>
      <c r="G352">
        <v>20111</v>
      </c>
      <c r="I352">
        <v>33836760</v>
      </c>
      <c r="J352">
        <v>20111</v>
      </c>
      <c r="L352" s="1">
        <v>41509</v>
      </c>
      <c r="M352" t="s">
        <v>1068</v>
      </c>
      <c r="P352" t="s">
        <v>1069</v>
      </c>
    </row>
    <row r="353" spans="1:16" hidden="1">
      <c r="A353" t="s">
        <v>1070</v>
      </c>
      <c r="B353" s="1">
        <v>41510</v>
      </c>
      <c r="C353">
        <v>-400</v>
      </c>
      <c r="D353" t="s">
        <v>17</v>
      </c>
      <c r="F353">
        <v>40100101600</v>
      </c>
      <c r="G353">
        <v>20111</v>
      </c>
      <c r="I353">
        <v>33836760</v>
      </c>
      <c r="J353">
        <v>20111</v>
      </c>
      <c r="L353" s="1">
        <v>41512</v>
      </c>
      <c r="M353" t="s">
        <v>1071</v>
      </c>
      <c r="P353" t="s">
        <v>1072</v>
      </c>
    </row>
    <row r="354" spans="1:16" hidden="1">
      <c r="A354" t="s">
        <v>1073</v>
      </c>
      <c r="B354" s="1">
        <v>41512</v>
      </c>
      <c r="C354">
        <v>-2000</v>
      </c>
      <c r="D354" t="s">
        <v>17</v>
      </c>
      <c r="E354" t="s">
        <v>25</v>
      </c>
      <c r="F354">
        <v>33836760</v>
      </c>
      <c r="G354">
        <v>20111</v>
      </c>
      <c r="H354" t="s">
        <v>1064</v>
      </c>
      <c r="I354">
        <v>30812965009</v>
      </c>
      <c r="J354">
        <v>43000</v>
      </c>
      <c r="L354" s="1">
        <v>41512</v>
      </c>
      <c r="M354" t="s">
        <v>1074</v>
      </c>
      <c r="N354" t="s">
        <v>1064</v>
      </c>
      <c r="P354" t="s">
        <v>1075</v>
      </c>
    </row>
    <row r="355" spans="1:16" hidden="1">
      <c r="A355" t="s">
        <v>1076</v>
      </c>
      <c r="B355" s="1">
        <v>41514</v>
      </c>
      <c r="C355">
        <v>3201.32</v>
      </c>
      <c r="D355" t="s">
        <v>17</v>
      </c>
      <c r="E355" t="s">
        <v>1077</v>
      </c>
      <c r="F355">
        <v>50222000207</v>
      </c>
      <c r="G355">
        <v>12000</v>
      </c>
      <c r="H355" t="s">
        <v>23</v>
      </c>
      <c r="I355">
        <v>33836760</v>
      </c>
      <c r="J355">
        <v>20111</v>
      </c>
      <c r="K355" t="s">
        <v>1078</v>
      </c>
      <c r="L355" s="1">
        <v>41514</v>
      </c>
      <c r="M355" t="s">
        <v>1078</v>
      </c>
      <c r="N355" t="s">
        <v>1077</v>
      </c>
      <c r="P355">
        <v>1.20001308272132E+26</v>
      </c>
    </row>
    <row r="356" spans="1:16" hidden="1">
      <c r="A356" t="s">
        <v>1079</v>
      </c>
      <c r="B356" s="1">
        <v>41516</v>
      </c>
      <c r="C356">
        <v>-60.61</v>
      </c>
      <c r="D356" t="s">
        <v>17</v>
      </c>
      <c r="F356">
        <v>40100101600</v>
      </c>
      <c r="G356">
        <v>20111</v>
      </c>
      <c r="I356">
        <v>33836760</v>
      </c>
      <c r="J356">
        <v>20111</v>
      </c>
      <c r="L356" s="1">
        <v>41516</v>
      </c>
      <c r="M356" t="s">
        <v>1080</v>
      </c>
      <c r="P356" t="s">
        <v>1081</v>
      </c>
    </row>
    <row r="357" spans="1:16" hidden="1">
      <c r="A357" t="s">
        <v>1082</v>
      </c>
      <c r="B357" s="1">
        <v>41519</v>
      </c>
      <c r="C357">
        <v>-5.94</v>
      </c>
      <c r="D357" t="s">
        <v>17</v>
      </c>
      <c r="E357" t="s">
        <v>25</v>
      </c>
      <c r="F357" t="s">
        <v>60</v>
      </c>
      <c r="G357" t="s">
        <v>61</v>
      </c>
      <c r="H357" t="s">
        <v>1083</v>
      </c>
      <c r="I357" t="s">
        <v>1084</v>
      </c>
      <c r="K357" t="s">
        <v>1085</v>
      </c>
      <c r="L357" s="1">
        <v>41519</v>
      </c>
      <c r="M357" t="s">
        <v>1086</v>
      </c>
      <c r="N357" t="s">
        <v>1083</v>
      </c>
      <c r="P357" t="s">
        <v>1087</v>
      </c>
    </row>
    <row r="358" spans="1:16" hidden="1">
      <c r="A358" t="s">
        <v>1088</v>
      </c>
      <c r="B358" s="1">
        <v>41519</v>
      </c>
      <c r="C358">
        <v>-51.74</v>
      </c>
      <c r="D358" t="s">
        <v>17</v>
      </c>
      <c r="F358">
        <v>40100101600</v>
      </c>
      <c r="G358">
        <v>20111</v>
      </c>
      <c r="I358">
        <v>33836760</v>
      </c>
      <c r="J358">
        <v>20111</v>
      </c>
      <c r="L358" s="1">
        <v>41519</v>
      </c>
      <c r="M358" t="s">
        <v>1089</v>
      </c>
      <c r="P358" t="s">
        <v>1090</v>
      </c>
    </row>
    <row r="359" spans="1:16" hidden="1">
      <c r="A359" t="s">
        <v>21</v>
      </c>
      <c r="B359" s="1">
        <v>41519</v>
      </c>
      <c r="C359">
        <v>-16.850000000000001</v>
      </c>
      <c r="D359" t="s">
        <v>17</v>
      </c>
      <c r="E359" t="s">
        <v>22</v>
      </c>
      <c r="F359">
        <v>51430305101</v>
      </c>
      <c r="G359">
        <v>12000</v>
      </c>
      <c r="H359" t="s">
        <v>23</v>
      </c>
      <c r="I359">
        <v>33836760</v>
      </c>
      <c r="J359">
        <v>20111</v>
      </c>
      <c r="L359" s="1">
        <v>41519</v>
      </c>
      <c r="M359" t="s">
        <v>24</v>
      </c>
      <c r="N359" t="s">
        <v>22</v>
      </c>
      <c r="O359" t="s">
        <v>25</v>
      </c>
      <c r="P359" t="s">
        <v>1091</v>
      </c>
    </row>
    <row r="360" spans="1:16" hidden="1">
      <c r="A360" t="s">
        <v>27</v>
      </c>
      <c r="B360" s="1">
        <v>41519</v>
      </c>
      <c r="C360">
        <v>-201.91</v>
      </c>
      <c r="D360" t="s">
        <v>17</v>
      </c>
      <c r="E360" t="s">
        <v>28</v>
      </c>
      <c r="F360">
        <v>51430605201</v>
      </c>
      <c r="G360">
        <v>12000</v>
      </c>
      <c r="H360" t="s">
        <v>23</v>
      </c>
      <c r="I360">
        <v>33836760</v>
      </c>
      <c r="J360">
        <v>20111</v>
      </c>
      <c r="L360" s="1">
        <v>41519</v>
      </c>
      <c r="M360" t="s">
        <v>29</v>
      </c>
      <c r="N360" t="s">
        <v>28</v>
      </c>
      <c r="P360" t="s">
        <v>1092</v>
      </c>
    </row>
    <row r="361" spans="1:16" hidden="1">
      <c r="A361" t="s">
        <v>1093</v>
      </c>
      <c r="B361" s="1">
        <v>41520</v>
      </c>
      <c r="C361">
        <v>-12.79</v>
      </c>
      <c r="D361" t="s">
        <v>17</v>
      </c>
      <c r="E361" t="s">
        <v>76</v>
      </c>
      <c r="F361">
        <v>90029486</v>
      </c>
      <c r="G361">
        <v>60000</v>
      </c>
      <c r="H361" t="s">
        <v>25</v>
      </c>
      <c r="I361">
        <v>33836760</v>
      </c>
      <c r="J361">
        <v>20111</v>
      </c>
      <c r="K361">
        <v>199400637599</v>
      </c>
      <c r="L361" s="1">
        <v>41520</v>
      </c>
      <c r="M361" t="s">
        <v>1094</v>
      </c>
      <c r="N361" t="s">
        <v>76</v>
      </c>
      <c r="P361" t="s">
        <v>1095</v>
      </c>
    </row>
    <row r="362" spans="1:16" hidden="1">
      <c r="A362" t="s">
        <v>1096</v>
      </c>
      <c r="B362" s="1">
        <v>41520</v>
      </c>
      <c r="C362">
        <v>-54.8</v>
      </c>
      <c r="D362" t="s">
        <v>17</v>
      </c>
      <c r="E362" t="s">
        <v>80</v>
      </c>
      <c r="F362">
        <v>7501818</v>
      </c>
      <c r="G362">
        <v>60000</v>
      </c>
      <c r="H362" t="s">
        <v>23</v>
      </c>
      <c r="I362">
        <v>33836760</v>
      </c>
      <c r="J362">
        <v>20111</v>
      </c>
      <c r="K362">
        <v>90706176745</v>
      </c>
      <c r="L362" s="1">
        <v>41520</v>
      </c>
      <c r="M362" t="s">
        <v>1097</v>
      </c>
      <c r="N362" t="s">
        <v>80</v>
      </c>
      <c r="O362" t="s">
        <v>1098</v>
      </c>
      <c r="P362" t="s">
        <v>1099</v>
      </c>
    </row>
    <row r="363" spans="1:16" hidden="1">
      <c r="A363" t="s">
        <v>1100</v>
      </c>
      <c r="B363" s="1">
        <v>41520</v>
      </c>
      <c r="C363">
        <v>159.19999999999999</v>
      </c>
      <c r="D363" t="s">
        <v>17</v>
      </c>
      <c r="E363" t="s">
        <v>1101</v>
      </c>
      <c r="F363">
        <v>660016502</v>
      </c>
      <c r="G363">
        <v>20151</v>
      </c>
      <c r="H363" t="s">
        <v>89</v>
      </c>
      <c r="I363">
        <v>33836760</v>
      </c>
      <c r="J363">
        <v>20111</v>
      </c>
      <c r="K363">
        <v>26984</v>
      </c>
      <c r="L363" s="1">
        <v>41520</v>
      </c>
      <c r="M363" t="s">
        <v>1102</v>
      </c>
      <c r="N363" t="s">
        <v>1101</v>
      </c>
      <c r="O363" t="s">
        <v>1103</v>
      </c>
      <c r="P363" t="s">
        <v>1104</v>
      </c>
    </row>
    <row r="364" spans="1:16" hidden="1">
      <c r="A364" t="s">
        <v>1105</v>
      </c>
      <c r="B364" s="1">
        <v>41521</v>
      </c>
      <c r="C364">
        <v>-31.25</v>
      </c>
      <c r="D364" t="s">
        <v>17</v>
      </c>
      <c r="E364" t="s">
        <v>49</v>
      </c>
      <c r="F364">
        <v>696216225</v>
      </c>
      <c r="G364">
        <v>20151</v>
      </c>
      <c r="H364" t="s">
        <v>44</v>
      </c>
      <c r="I364">
        <v>33836760</v>
      </c>
      <c r="J364">
        <v>20111</v>
      </c>
      <c r="K364" t="s">
        <v>1106</v>
      </c>
      <c r="L364" s="1">
        <v>41521</v>
      </c>
      <c r="M364" t="s">
        <v>1106</v>
      </c>
      <c r="N364" t="s">
        <v>49</v>
      </c>
      <c r="O364" t="s">
        <v>1107</v>
      </c>
      <c r="P364">
        <v>1.20001309032132E+26</v>
      </c>
    </row>
    <row r="365" spans="1:16" hidden="1">
      <c r="A365" t="s">
        <v>1108</v>
      </c>
      <c r="B365" s="1">
        <v>41521</v>
      </c>
      <c r="C365">
        <v>-162.04</v>
      </c>
      <c r="D365" t="s">
        <v>17</v>
      </c>
      <c r="E365" t="s">
        <v>807</v>
      </c>
      <c r="F365">
        <v>301001400</v>
      </c>
      <c r="G365">
        <v>19675</v>
      </c>
      <c r="H365" t="s">
        <v>481</v>
      </c>
      <c r="I365">
        <v>33836760</v>
      </c>
      <c r="J365">
        <v>20111</v>
      </c>
      <c r="K365">
        <v>12210318370</v>
      </c>
      <c r="L365" s="1">
        <v>41521</v>
      </c>
      <c r="M365" t="s">
        <v>1109</v>
      </c>
      <c r="N365" t="s">
        <v>807</v>
      </c>
      <c r="O365" t="s">
        <v>1110</v>
      </c>
      <c r="P365" t="s">
        <v>1111</v>
      </c>
    </row>
    <row r="366" spans="1:16" hidden="1">
      <c r="A366" t="s">
        <v>1112</v>
      </c>
      <c r="B366" s="1">
        <v>41521</v>
      </c>
      <c r="C366">
        <v>-247.02</v>
      </c>
      <c r="D366" t="s">
        <v>17</v>
      </c>
      <c r="F366">
        <v>40005191900</v>
      </c>
      <c r="G366">
        <v>20111</v>
      </c>
      <c r="H366" t="s">
        <v>53</v>
      </c>
      <c r="I366">
        <v>33836760</v>
      </c>
      <c r="J366">
        <v>20111</v>
      </c>
      <c r="L366" s="1">
        <v>41521</v>
      </c>
      <c r="M366" t="s">
        <v>1113</v>
      </c>
      <c r="P366" t="s">
        <v>1114</v>
      </c>
    </row>
    <row r="367" spans="1:16" hidden="1">
      <c r="A367" t="s">
        <v>84</v>
      </c>
      <c r="B367" s="1">
        <v>41522</v>
      </c>
      <c r="C367">
        <v>-400</v>
      </c>
      <c r="D367" t="s">
        <v>17</v>
      </c>
      <c r="E367" t="s">
        <v>25</v>
      </c>
      <c r="F367">
        <v>33836760</v>
      </c>
      <c r="G367">
        <v>20111</v>
      </c>
      <c r="H367" t="s">
        <v>25</v>
      </c>
      <c r="I367">
        <v>30033819860</v>
      </c>
      <c r="J367">
        <v>20111</v>
      </c>
      <c r="L367" s="1">
        <v>41522</v>
      </c>
      <c r="M367" t="s">
        <v>85</v>
      </c>
      <c r="N367" t="s">
        <v>25</v>
      </c>
      <c r="P367" t="s">
        <v>1115</v>
      </c>
    </row>
    <row r="368" spans="1:16" hidden="1">
      <c r="A368" t="s">
        <v>87</v>
      </c>
      <c r="B368" s="1">
        <v>41522</v>
      </c>
      <c r="C368">
        <v>-50</v>
      </c>
      <c r="D368" t="s">
        <v>17</v>
      </c>
      <c r="E368" t="s">
        <v>88</v>
      </c>
      <c r="F368">
        <v>3291359628</v>
      </c>
      <c r="G368">
        <v>24012</v>
      </c>
      <c r="H368" t="s">
        <v>89</v>
      </c>
      <c r="I368">
        <v>33836760</v>
      </c>
      <c r="J368">
        <v>20111</v>
      </c>
      <c r="K368">
        <v>3291359628</v>
      </c>
      <c r="L368" s="1">
        <v>41522</v>
      </c>
      <c r="M368" t="s">
        <v>90</v>
      </c>
      <c r="N368" t="s">
        <v>88</v>
      </c>
      <c r="P368" t="s">
        <v>1116</v>
      </c>
    </row>
    <row r="369" spans="1:16" hidden="1">
      <c r="A369" t="s">
        <v>109</v>
      </c>
      <c r="B369" s="1">
        <v>41522</v>
      </c>
      <c r="C369">
        <v>-25.22</v>
      </c>
      <c r="D369" t="s">
        <v>17</v>
      </c>
      <c r="F369">
        <v>21246</v>
      </c>
      <c r="G369">
        <v>20404</v>
      </c>
      <c r="H369" t="s">
        <v>828</v>
      </c>
      <c r="I369">
        <v>33836760</v>
      </c>
      <c r="J369">
        <v>20111</v>
      </c>
      <c r="L369" s="1">
        <v>41522</v>
      </c>
      <c r="M369" t="s">
        <v>111</v>
      </c>
      <c r="O369" t="s">
        <v>1117</v>
      </c>
      <c r="P369" t="s">
        <v>1118</v>
      </c>
    </row>
    <row r="370" spans="1:16" hidden="1">
      <c r="A370" t="s">
        <v>1119</v>
      </c>
      <c r="B370" s="1">
        <v>41522</v>
      </c>
      <c r="C370">
        <v>-60</v>
      </c>
      <c r="D370" t="s">
        <v>17</v>
      </c>
      <c r="F370">
        <v>40100101600</v>
      </c>
      <c r="G370">
        <v>20111</v>
      </c>
      <c r="I370">
        <v>33836760</v>
      </c>
      <c r="J370">
        <v>20111</v>
      </c>
      <c r="L370" s="1">
        <v>41523</v>
      </c>
      <c r="M370" t="s">
        <v>1120</v>
      </c>
      <c r="P370" t="s">
        <v>1121</v>
      </c>
    </row>
    <row r="371" spans="1:16" hidden="1">
      <c r="A371" t="s">
        <v>39</v>
      </c>
      <c r="B371" s="1">
        <v>41523</v>
      </c>
      <c r="C371">
        <v>-16.22</v>
      </c>
      <c r="D371" t="s">
        <v>17</v>
      </c>
      <c r="E371" t="s">
        <v>35</v>
      </c>
      <c r="F371">
        <v>660054008</v>
      </c>
      <c r="G371">
        <v>20151</v>
      </c>
      <c r="H371" t="s">
        <v>36</v>
      </c>
      <c r="I371">
        <v>33836760</v>
      </c>
      <c r="J371">
        <v>20111</v>
      </c>
      <c r="K371" t="s">
        <v>40</v>
      </c>
      <c r="L371" s="1">
        <v>41523</v>
      </c>
      <c r="M371" t="s">
        <v>40</v>
      </c>
      <c r="N371" t="s">
        <v>35</v>
      </c>
      <c r="O371" t="s">
        <v>1122</v>
      </c>
      <c r="P371">
        <v>1.2000130905213199E+26</v>
      </c>
    </row>
    <row r="372" spans="1:16" hidden="1">
      <c r="A372" t="s">
        <v>34</v>
      </c>
      <c r="B372" s="1">
        <v>41523</v>
      </c>
      <c r="C372">
        <v>-994.17</v>
      </c>
      <c r="D372" t="s">
        <v>17</v>
      </c>
      <c r="E372" t="s">
        <v>35</v>
      </c>
      <c r="F372">
        <v>660054008</v>
      </c>
      <c r="G372">
        <v>20151</v>
      </c>
      <c r="H372" t="s">
        <v>36</v>
      </c>
      <c r="I372">
        <v>33836760</v>
      </c>
      <c r="J372">
        <v>20111</v>
      </c>
      <c r="K372" t="s">
        <v>37</v>
      </c>
      <c r="L372" s="1">
        <v>41523</v>
      </c>
      <c r="M372" t="s">
        <v>37</v>
      </c>
      <c r="N372" t="s">
        <v>35</v>
      </c>
      <c r="O372" t="s">
        <v>1123</v>
      </c>
      <c r="P372">
        <v>1.2000130905213199E+26</v>
      </c>
    </row>
    <row r="373" spans="1:16" hidden="1">
      <c r="A373" t="s">
        <v>1124</v>
      </c>
      <c r="B373" s="1">
        <v>41526</v>
      </c>
      <c r="C373">
        <v>-36.700000000000003</v>
      </c>
      <c r="D373" t="s">
        <v>17</v>
      </c>
      <c r="E373" t="s">
        <v>25</v>
      </c>
      <c r="F373">
        <v>33836760</v>
      </c>
      <c r="G373">
        <v>20111</v>
      </c>
      <c r="H373" t="s">
        <v>1125</v>
      </c>
      <c r="I373">
        <v>16016644</v>
      </c>
      <c r="J373">
        <v>35000</v>
      </c>
      <c r="L373" s="1">
        <v>41526</v>
      </c>
      <c r="M373" t="s">
        <v>1126</v>
      </c>
      <c r="N373" t="s">
        <v>1125</v>
      </c>
      <c r="P373" t="s">
        <v>1127</v>
      </c>
    </row>
    <row r="374" spans="1:16" hidden="1">
      <c r="A374" t="s">
        <v>1128</v>
      </c>
      <c r="B374" s="1">
        <v>41526</v>
      </c>
      <c r="C374">
        <v>-30</v>
      </c>
      <c r="D374" t="s">
        <v>17</v>
      </c>
      <c r="E374" t="s">
        <v>687</v>
      </c>
      <c r="F374">
        <v>518548</v>
      </c>
      <c r="G374">
        <v>32000</v>
      </c>
      <c r="H374" t="s">
        <v>481</v>
      </c>
      <c r="I374">
        <v>33836760</v>
      </c>
      <c r="J374">
        <v>20111</v>
      </c>
      <c r="K374">
        <v>584984</v>
      </c>
      <c r="L374" s="1">
        <v>41526</v>
      </c>
      <c r="M374" t="s">
        <v>1129</v>
      </c>
      <c r="N374" t="s">
        <v>687</v>
      </c>
      <c r="P374" t="s">
        <v>1130</v>
      </c>
    </row>
    <row r="375" spans="1:16" hidden="1">
      <c r="A375" t="s">
        <v>1131</v>
      </c>
      <c r="B375" s="1">
        <v>41526</v>
      </c>
      <c r="C375">
        <v>-60</v>
      </c>
      <c r="D375" t="s">
        <v>17</v>
      </c>
      <c r="F375">
        <v>40100101600</v>
      </c>
      <c r="G375">
        <v>20111</v>
      </c>
      <c r="I375">
        <v>33836760</v>
      </c>
      <c r="J375">
        <v>20111</v>
      </c>
      <c r="L375" s="1">
        <v>41526</v>
      </c>
      <c r="M375" t="s">
        <v>1132</v>
      </c>
      <c r="P375" t="s">
        <v>1133</v>
      </c>
    </row>
    <row r="376" spans="1:16" hidden="1">
      <c r="A376" t="s">
        <v>1134</v>
      </c>
      <c r="B376" s="1">
        <v>41527</v>
      </c>
      <c r="C376">
        <v>-79.2</v>
      </c>
      <c r="D376" t="s">
        <v>17</v>
      </c>
      <c r="E376" t="s">
        <v>115</v>
      </c>
      <c r="F376">
        <v>1216066</v>
      </c>
      <c r="G376">
        <v>20100</v>
      </c>
      <c r="H376" t="s">
        <v>89</v>
      </c>
      <c r="I376">
        <v>33836760</v>
      </c>
      <c r="J376">
        <v>20111</v>
      </c>
      <c r="K376">
        <v>5699215</v>
      </c>
      <c r="L376" s="1">
        <v>41527</v>
      </c>
      <c r="M376" t="s">
        <v>1135</v>
      </c>
      <c r="N376" t="s">
        <v>115</v>
      </c>
      <c r="O376" t="s">
        <v>583</v>
      </c>
      <c r="P376" t="s">
        <v>1136</v>
      </c>
    </row>
    <row r="377" spans="1:16" hidden="1">
      <c r="A377" t="s">
        <v>1137</v>
      </c>
      <c r="B377" s="1">
        <v>41533</v>
      </c>
      <c r="C377">
        <v>-30</v>
      </c>
      <c r="D377" t="s">
        <v>17</v>
      </c>
      <c r="E377" t="s">
        <v>25</v>
      </c>
      <c r="F377">
        <v>33836760</v>
      </c>
      <c r="G377">
        <v>20111</v>
      </c>
      <c r="H377" t="s">
        <v>1138</v>
      </c>
      <c r="I377">
        <v>82237773800</v>
      </c>
      <c r="J377">
        <v>20111</v>
      </c>
      <c r="K377">
        <v>120035146512</v>
      </c>
      <c r="L377" s="1">
        <v>41533</v>
      </c>
      <c r="M377" t="s">
        <v>1139</v>
      </c>
      <c r="N377" t="s">
        <v>1138</v>
      </c>
      <c r="P377" t="s">
        <v>1140</v>
      </c>
    </row>
    <row r="378" spans="1:16" hidden="1">
      <c r="A378" t="s">
        <v>1141</v>
      </c>
      <c r="B378" s="1">
        <v>41533</v>
      </c>
      <c r="C378">
        <v>-68.680000000000007</v>
      </c>
      <c r="D378" t="s">
        <v>17</v>
      </c>
      <c r="F378">
        <v>40100101600</v>
      </c>
      <c r="G378">
        <v>20111</v>
      </c>
      <c r="I378">
        <v>33836760</v>
      </c>
      <c r="J378">
        <v>20111</v>
      </c>
      <c r="L378" s="1">
        <v>41534</v>
      </c>
      <c r="M378" t="s">
        <v>1142</v>
      </c>
      <c r="N378" t="s">
        <v>1143</v>
      </c>
      <c r="P378" t="s">
        <v>1144</v>
      </c>
    </row>
    <row r="379" spans="1:16" hidden="1">
      <c r="A379" t="s">
        <v>1145</v>
      </c>
      <c r="B379" s="1">
        <v>41534</v>
      </c>
      <c r="C379">
        <v>-59.64</v>
      </c>
      <c r="D379" t="s">
        <v>17</v>
      </c>
      <c r="F379">
        <v>40100101600</v>
      </c>
      <c r="G379">
        <v>20111</v>
      </c>
      <c r="I379">
        <v>33836760</v>
      </c>
      <c r="J379">
        <v>20111</v>
      </c>
      <c r="L379" s="1">
        <v>41534</v>
      </c>
      <c r="M379" t="s">
        <v>1146</v>
      </c>
      <c r="P379" t="s">
        <v>1147</v>
      </c>
    </row>
    <row r="380" spans="1:16" hidden="1">
      <c r="A380" t="s">
        <v>1148</v>
      </c>
      <c r="B380" s="1">
        <v>41536</v>
      </c>
      <c r="C380">
        <v>20.96</v>
      </c>
      <c r="D380" t="s">
        <v>17</v>
      </c>
      <c r="E380" t="s">
        <v>1101</v>
      </c>
      <c r="F380">
        <v>660016502</v>
      </c>
      <c r="G380">
        <v>20151</v>
      </c>
      <c r="H380" t="s">
        <v>89</v>
      </c>
      <c r="I380">
        <v>33836760</v>
      </c>
      <c r="J380">
        <v>20111</v>
      </c>
      <c r="K380">
        <v>21611</v>
      </c>
      <c r="L380" s="1">
        <v>41536</v>
      </c>
      <c r="M380" t="s">
        <v>1149</v>
      </c>
      <c r="N380" t="s">
        <v>1101</v>
      </c>
      <c r="O380" t="s">
        <v>1150</v>
      </c>
      <c r="P380" t="s">
        <v>1151</v>
      </c>
    </row>
    <row r="381" spans="1:16" hidden="1">
      <c r="A381" t="s">
        <v>1152</v>
      </c>
      <c r="B381" s="1">
        <v>41538</v>
      </c>
      <c r="C381">
        <v>-14.19</v>
      </c>
      <c r="D381" t="s">
        <v>17</v>
      </c>
      <c r="F381">
        <v>40100101600</v>
      </c>
      <c r="G381">
        <v>20111</v>
      </c>
      <c r="I381">
        <v>33836760</v>
      </c>
      <c r="J381">
        <v>20111</v>
      </c>
      <c r="L381" s="1">
        <v>41540</v>
      </c>
      <c r="M381" t="s">
        <v>1153</v>
      </c>
      <c r="P381" t="s">
        <v>1154</v>
      </c>
    </row>
    <row r="382" spans="1:16" hidden="1">
      <c r="A382" t="s">
        <v>1155</v>
      </c>
      <c r="B382" s="1">
        <v>41540</v>
      </c>
      <c r="C382">
        <v>-14.34</v>
      </c>
      <c r="D382" t="s">
        <v>17</v>
      </c>
      <c r="E382" t="s">
        <v>76</v>
      </c>
      <c r="F382">
        <v>90029486</v>
      </c>
      <c r="G382">
        <v>60000</v>
      </c>
      <c r="H382" t="s">
        <v>25</v>
      </c>
      <c r="I382">
        <v>33836760</v>
      </c>
      <c r="J382">
        <v>20111</v>
      </c>
      <c r="K382">
        <v>529562095675</v>
      </c>
      <c r="L382" s="1">
        <v>41540</v>
      </c>
      <c r="M382" t="s">
        <v>1156</v>
      </c>
      <c r="N382" t="s">
        <v>76</v>
      </c>
      <c r="P382" t="s">
        <v>1157</v>
      </c>
    </row>
    <row r="383" spans="1:16" hidden="1">
      <c r="A383" t="s">
        <v>1158</v>
      </c>
      <c r="B383" s="1">
        <v>41540</v>
      </c>
      <c r="C383">
        <v>-19.899999999999999</v>
      </c>
      <c r="D383" t="s">
        <v>17</v>
      </c>
      <c r="E383" t="s">
        <v>76</v>
      </c>
      <c r="F383">
        <v>90029486</v>
      </c>
      <c r="G383">
        <v>60000</v>
      </c>
      <c r="H383" t="s">
        <v>25</v>
      </c>
      <c r="I383">
        <v>33836760</v>
      </c>
      <c r="J383">
        <v>20111</v>
      </c>
      <c r="K383">
        <v>525091092727</v>
      </c>
      <c r="L383" s="1">
        <v>41540</v>
      </c>
      <c r="M383" t="s">
        <v>1159</v>
      </c>
      <c r="N383" t="s">
        <v>76</v>
      </c>
      <c r="P383" t="s">
        <v>1160</v>
      </c>
    </row>
    <row r="384" spans="1:16" hidden="1">
      <c r="A384" t="s">
        <v>1161</v>
      </c>
      <c r="B384" s="1">
        <v>41538</v>
      </c>
      <c r="C384">
        <v>-28.02</v>
      </c>
      <c r="D384" t="s">
        <v>17</v>
      </c>
      <c r="F384">
        <v>99923106001</v>
      </c>
      <c r="G384">
        <v>20111</v>
      </c>
      <c r="I384">
        <v>33836760</v>
      </c>
      <c r="J384">
        <v>20111</v>
      </c>
      <c r="K384" t="s">
        <v>1162</v>
      </c>
      <c r="L384" s="1">
        <v>41540</v>
      </c>
      <c r="M384" t="s">
        <v>1163</v>
      </c>
      <c r="P384" t="s">
        <v>1164</v>
      </c>
    </row>
    <row r="385" spans="1:16" hidden="1">
      <c r="A385" t="s">
        <v>1165</v>
      </c>
      <c r="B385" s="1">
        <v>41537</v>
      </c>
      <c r="C385">
        <v>-29.89</v>
      </c>
      <c r="D385" t="s">
        <v>17</v>
      </c>
      <c r="F385">
        <v>99923106001</v>
      </c>
      <c r="G385">
        <v>20111</v>
      </c>
      <c r="I385">
        <v>33836760</v>
      </c>
      <c r="J385">
        <v>20111</v>
      </c>
      <c r="K385" t="s">
        <v>1166</v>
      </c>
      <c r="L385" s="1">
        <v>41540</v>
      </c>
      <c r="M385" t="s">
        <v>1167</v>
      </c>
      <c r="P385" t="s">
        <v>1168</v>
      </c>
    </row>
    <row r="386" spans="1:16" hidden="1">
      <c r="A386" t="s">
        <v>1169</v>
      </c>
      <c r="B386" s="1">
        <v>41540</v>
      </c>
      <c r="C386">
        <v>-41.65</v>
      </c>
      <c r="D386" t="s">
        <v>17</v>
      </c>
      <c r="F386">
        <v>40100101600</v>
      </c>
      <c r="G386">
        <v>20111</v>
      </c>
      <c r="I386">
        <v>33836760</v>
      </c>
      <c r="J386">
        <v>20111</v>
      </c>
      <c r="L386" s="1">
        <v>41540</v>
      </c>
      <c r="M386" t="s">
        <v>1170</v>
      </c>
      <c r="P386" t="s">
        <v>1171</v>
      </c>
    </row>
    <row r="387" spans="1:16" hidden="1">
      <c r="A387" t="s">
        <v>1172</v>
      </c>
      <c r="B387" s="1">
        <v>41542</v>
      </c>
      <c r="C387">
        <v>-190</v>
      </c>
      <c r="D387" t="s">
        <v>17</v>
      </c>
      <c r="F387">
        <v>40100101600</v>
      </c>
      <c r="G387">
        <v>20111</v>
      </c>
      <c r="I387">
        <v>33836760</v>
      </c>
      <c r="J387">
        <v>20111</v>
      </c>
      <c r="L387" s="1">
        <v>41543</v>
      </c>
      <c r="M387" t="s">
        <v>1173</v>
      </c>
      <c r="P387" t="s">
        <v>1174</v>
      </c>
    </row>
    <row r="388" spans="1:16" hidden="1">
      <c r="A388" t="s">
        <v>1175</v>
      </c>
      <c r="B388" s="1">
        <v>41544</v>
      </c>
      <c r="C388">
        <v>4595.28</v>
      </c>
      <c r="D388" t="s">
        <v>17</v>
      </c>
      <c r="E388" t="s">
        <v>166</v>
      </c>
      <c r="F388">
        <v>50222000207</v>
      </c>
      <c r="G388">
        <v>12000</v>
      </c>
      <c r="H388" t="s">
        <v>23</v>
      </c>
      <c r="I388">
        <v>33836760</v>
      </c>
      <c r="J388">
        <v>20111</v>
      </c>
      <c r="K388" t="s">
        <v>1176</v>
      </c>
      <c r="L388" s="1">
        <v>41544</v>
      </c>
      <c r="M388" t="s">
        <v>1176</v>
      </c>
      <c r="N388" t="s">
        <v>166</v>
      </c>
      <c r="P388">
        <v>1.20001309262132E+26</v>
      </c>
    </row>
    <row r="389" spans="1:16" hidden="1">
      <c r="A389" t="s">
        <v>1177</v>
      </c>
      <c r="B389" s="1">
        <v>41546</v>
      </c>
      <c r="C389">
        <v>-16</v>
      </c>
      <c r="D389" t="s">
        <v>17</v>
      </c>
      <c r="F389">
        <v>40100101600</v>
      </c>
      <c r="G389">
        <v>20111</v>
      </c>
      <c r="I389">
        <v>33836760</v>
      </c>
      <c r="J389">
        <v>20111</v>
      </c>
      <c r="L389" s="1">
        <v>41547</v>
      </c>
      <c r="M389" t="s">
        <v>1178</v>
      </c>
      <c r="P389" t="s">
        <v>1179</v>
      </c>
    </row>
    <row r="390" spans="1:16" hidden="1">
      <c r="A390" t="s">
        <v>1180</v>
      </c>
      <c r="B390" s="1">
        <v>41547</v>
      </c>
      <c r="C390">
        <v>-190</v>
      </c>
      <c r="D390" t="s">
        <v>17</v>
      </c>
      <c r="F390">
        <v>40100101600</v>
      </c>
      <c r="G390">
        <v>20111</v>
      </c>
      <c r="I390">
        <v>33836760</v>
      </c>
      <c r="J390">
        <v>20111</v>
      </c>
      <c r="L390" s="1">
        <v>41547</v>
      </c>
      <c r="M390" t="s">
        <v>1181</v>
      </c>
      <c r="P390" t="s">
        <v>1182</v>
      </c>
    </row>
    <row r="391" spans="1:16" hidden="1">
      <c r="A391" t="s">
        <v>1183</v>
      </c>
      <c r="B391" s="1">
        <v>41547</v>
      </c>
      <c r="C391">
        <v>0</v>
      </c>
      <c r="D391" t="s">
        <v>17</v>
      </c>
      <c r="I391">
        <v>33836760</v>
      </c>
      <c r="J391">
        <v>20111</v>
      </c>
      <c r="L391" s="1">
        <v>41547</v>
      </c>
      <c r="M391" t="s">
        <v>1184</v>
      </c>
      <c r="N391" t="s">
        <v>400</v>
      </c>
      <c r="P391" t="s">
        <v>1185</v>
      </c>
    </row>
    <row r="392" spans="1:16" hidden="1">
      <c r="A392" t="s">
        <v>402</v>
      </c>
      <c r="B392" s="1">
        <v>41547</v>
      </c>
      <c r="C392">
        <v>-225.04</v>
      </c>
      <c r="D392" t="s">
        <v>17</v>
      </c>
      <c r="F392">
        <v>49900997173</v>
      </c>
      <c r="G392">
        <v>20111</v>
      </c>
      <c r="I392">
        <v>33836760</v>
      </c>
      <c r="J392">
        <v>20111</v>
      </c>
      <c r="L392" s="1">
        <v>41547</v>
      </c>
      <c r="M392" t="s">
        <v>403</v>
      </c>
      <c r="P392" t="s">
        <v>1185</v>
      </c>
    </row>
    <row r="393" spans="1:16" hidden="1">
      <c r="A393" t="s">
        <v>408</v>
      </c>
      <c r="B393" s="1">
        <v>41547</v>
      </c>
      <c r="C393">
        <v>-5.58</v>
      </c>
      <c r="D393" t="s">
        <v>17</v>
      </c>
      <c r="F393">
        <v>49900997173</v>
      </c>
      <c r="G393">
        <v>20111</v>
      </c>
      <c r="I393">
        <v>33836760</v>
      </c>
      <c r="J393">
        <v>20111</v>
      </c>
      <c r="L393" s="1">
        <v>41547</v>
      </c>
      <c r="M393" t="s">
        <v>409</v>
      </c>
      <c r="P393" t="s">
        <v>1185</v>
      </c>
    </row>
    <row r="394" spans="1:16" hidden="1">
      <c r="A394" t="s">
        <v>410</v>
      </c>
      <c r="B394" s="1">
        <v>41547</v>
      </c>
      <c r="C394">
        <v>-10.75</v>
      </c>
      <c r="D394" t="s">
        <v>17</v>
      </c>
      <c r="F394">
        <v>49900997173</v>
      </c>
      <c r="G394">
        <v>20111</v>
      </c>
      <c r="I394">
        <v>33836760</v>
      </c>
      <c r="J394">
        <v>20111</v>
      </c>
      <c r="L394" s="1">
        <v>41547</v>
      </c>
      <c r="M394" t="s">
        <v>411</v>
      </c>
      <c r="P394" t="s">
        <v>1185</v>
      </c>
    </row>
    <row r="395" spans="1:16" hidden="1">
      <c r="A395" t="s">
        <v>412</v>
      </c>
      <c r="B395" s="1">
        <v>41547</v>
      </c>
      <c r="C395">
        <v>-4.83</v>
      </c>
      <c r="D395" t="s">
        <v>17</v>
      </c>
      <c r="F395">
        <v>49900997173</v>
      </c>
      <c r="G395">
        <v>20111</v>
      </c>
      <c r="I395">
        <v>33836760</v>
      </c>
      <c r="J395">
        <v>20111</v>
      </c>
      <c r="L395" s="1">
        <v>41547</v>
      </c>
      <c r="M395" t="s">
        <v>413</v>
      </c>
      <c r="P395" t="s">
        <v>1185</v>
      </c>
    </row>
    <row r="396" spans="1:16" hidden="1">
      <c r="A396" t="s">
        <v>414</v>
      </c>
      <c r="B396" s="1">
        <v>41547</v>
      </c>
      <c r="C396">
        <v>-5.52</v>
      </c>
      <c r="D396" t="s">
        <v>17</v>
      </c>
      <c r="F396">
        <v>49900997173</v>
      </c>
      <c r="G396">
        <v>20111</v>
      </c>
      <c r="I396">
        <v>33836760</v>
      </c>
      <c r="J396">
        <v>20111</v>
      </c>
      <c r="L396" s="1">
        <v>41547</v>
      </c>
      <c r="M396" t="s">
        <v>415</v>
      </c>
      <c r="P396" t="s">
        <v>1185</v>
      </c>
    </row>
    <row r="397" spans="1:16" hidden="1">
      <c r="A397" t="s">
        <v>416</v>
      </c>
      <c r="B397" s="1">
        <v>41547</v>
      </c>
      <c r="C397">
        <v>-3.33</v>
      </c>
      <c r="D397" t="s">
        <v>17</v>
      </c>
      <c r="F397">
        <v>49900997173</v>
      </c>
      <c r="G397">
        <v>20111</v>
      </c>
      <c r="I397">
        <v>33836760</v>
      </c>
      <c r="J397">
        <v>20111</v>
      </c>
      <c r="L397" s="1">
        <v>41547</v>
      </c>
      <c r="M397" t="s">
        <v>417</v>
      </c>
      <c r="P397" t="s">
        <v>1185</v>
      </c>
    </row>
    <row r="398" spans="1:16" hidden="1">
      <c r="A398" t="s">
        <v>21</v>
      </c>
      <c r="B398" s="1">
        <v>41548</v>
      </c>
      <c r="C398">
        <v>-16.850000000000001</v>
      </c>
      <c r="D398" t="s">
        <v>17</v>
      </c>
      <c r="E398" t="s">
        <v>22</v>
      </c>
      <c r="F398">
        <v>51430305101</v>
      </c>
      <c r="G398">
        <v>12000</v>
      </c>
      <c r="H398" t="s">
        <v>23</v>
      </c>
      <c r="I398">
        <v>33836760</v>
      </c>
      <c r="J398">
        <v>20111</v>
      </c>
      <c r="L398" s="1">
        <v>41548</v>
      </c>
      <c r="M398" t="s">
        <v>24</v>
      </c>
      <c r="N398" t="s">
        <v>22</v>
      </c>
      <c r="O398" t="s">
        <v>25</v>
      </c>
      <c r="P398" t="s">
        <v>1186</v>
      </c>
    </row>
    <row r="399" spans="1:16" hidden="1">
      <c r="A399" t="s">
        <v>27</v>
      </c>
      <c r="B399" s="1">
        <v>41548</v>
      </c>
      <c r="C399">
        <v>-201.91</v>
      </c>
      <c r="D399" t="s">
        <v>17</v>
      </c>
      <c r="E399" t="s">
        <v>28</v>
      </c>
      <c r="F399">
        <v>51430605201</v>
      </c>
      <c r="G399">
        <v>12000</v>
      </c>
      <c r="H399" t="s">
        <v>23</v>
      </c>
      <c r="I399">
        <v>33836760</v>
      </c>
      <c r="J399">
        <v>20111</v>
      </c>
      <c r="L399" s="1">
        <v>41548</v>
      </c>
      <c r="M399" t="s">
        <v>29</v>
      </c>
      <c r="N399" t="s">
        <v>28</v>
      </c>
      <c r="P399" t="s">
        <v>1187</v>
      </c>
    </row>
    <row r="400" spans="1:16" hidden="1">
      <c r="A400" t="s">
        <v>1188</v>
      </c>
      <c r="B400" s="1">
        <v>41549</v>
      </c>
      <c r="C400">
        <v>-371.18</v>
      </c>
      <c r="D400" t="s">
        <v>17</v>
      </c>
      <c r="E400" t="s">
        <v>537</v>
      </c>
      <c r="F400">
        <v>510055969</v>
      </c>
      <c r="G400">
        <v>60000</v>
      </c>
      <c r="H400" t="s">
        <v>25</v>
      </c>
      <c r="I400">
        <v>33836760</v>
      </c>
      <c r="J400">
        <v>20111</v>
      </c>
      <c r="K400">
        <v>62069455756</v>
      </c>
      <c r="L400" s="1">
        <v>41549</v>
      </c>
      <c r="M400" t="s">
        <v>1189</v>
      </c>
      <c r="N400" t="s">
        <v>537</v>
      </c>
      <c r="O400" t="s">
        <v>1190</v>
      </c>
      <c r="P400" t="s">
        <v>1191</v>
      </c>
    </row>
    <row r="401" spans="1:16" hidden="1">
      <c r="A401" t="s">
        <v>191</v>
      </c>
      <c r="B401" s="1">
        <v>41549</v>
      </c>
      <c r="C401">
        <v>-48.15</v>
      </c>
      <c r="D401" t="s">
        <v>17</v>
      </c>
      <c r="E401" t="s">
        <v>192</v>
      </c>
      <c r="F401">
        <v>404011011</v>
      </c>
      <c r="G401">
        <v>31000</v>
      </c>
      <c r="H401" t="s">
        <v>25</v>
      </c>
      <c r="I401">
        <v>33836760</v>
      </c>
      <c r="J401">
        <v>20111</v>
      </c>
      <c r="K401" t="s">
        <v>193</v>
      </c>
      <c r="L401" s="1">
        <v>41549</v>
      </c>
      <c r="M401" t="s">
        <v>193</v>
      </c>
      <c r="N401" t="s">
        <v>192</v>
      </c>
      <c r="O401" t="s">
        <v>1192</v>
      </c>
      <c r="P401" t="s">
        <v>1193</v>
      </c>
    </row>
    <row r="402" spans="1:16" hidden="1">
      <c r="A402" t="s">
        <v>1194</v>
      </c>
      <c r="B402" s="1">
        <v>41550</v>
      </c>
      <c r="C402">
        <v>-61.92</v>
      </c>
      <c r="D402" t="s">
        <v>17</v>
      </c>
      <c r="E402" t="s">
        <v>80</v>
      </c>
      <c r="F402">
        <v>7501818</v>
      </c>
      <c r="G402">
        <v>60000</v>
      </c>
      <c r="H402" t="s">
        <v>23</v>
      </c>
      <c r="I402">
        <v>33836760</v>
      </c>
      <c r="J402">
        <v>20111</v>
      </c>
      <c r="K402">
        <v>90109943049</v>
      </c>
      <c r="L402" s="1">
        <v>41550</v>
      </c>
      <c r="M402" t="s">
        <v>1195</v>
      </c>
      <c r="N402" t="s">
        <v>80</v>
      </c>
      <c r="O402" t="s">
        <v>1196</v>
      </c>
      <c r="P402" t="s">
        <v>1197</v>
      </c>
    </row>
    <row r="403" spans="1:16" hidden="1">
      <c r="A403" t="s">
        <v>1198</v>
      </c>
      <c r="B403" s="1">
        <v>41550</v>
      </c>
      <c r="C403">
        <v>-31.25</v>
      </c>
      <c r="D403" t="s">
        <v>17</v>
      </c>
      <c r="E403" t="s">
        <v>49</v>
      </c>
      <c r="F403">
        <v>696216225</v>
      </c>
      <c r="G403">
        <v>20151</v>
      </c>
      <c r="H403" t="s">
        <v>44</v>
      </c>
      <c r="I403">
        <v>33836760</v>
      </c>
      <c r="J403">
        <v>20111</v>
      </c>
      <c r="K403" t="s">
        <v>1199</v>
      </c>
      <c r="L403" s="1">
        <v>41550</v>
      </c>
      <c r="M403" t="s">
        <v>1199</v>
      </c>
      <c r="N403" t="s">
        <v>49</v>
      </c>
      <c r="O403" t="s">
        <v>1200</v>
      </c>
      <c r="P403">
        <v>1.2000131002213199E+26</v>
      </c>
    </row>
    <row r="404" spans="1:16" hidden="1">
      <c r="A404" t="s">
        <v>1201</v>
      </c>
      <c r="B404" s="1">
        <v>41551</v>
      </c>
      <c r="C404">
        <v>-162.02000000000001</v>
      </c>
      <c r="D404" t="s">
        <v>17</v>
      </c>
      <c r="E404" t="s">
        <v>807</v>
      </c>
      <c r="F404">
        <v>301001400</v>
      </c>
      <c r="G404">
        <v>19675</v>
      </c>
      <c r="H404" t="s">
        <v>481</v>
      </c>
      <c r="I404">
        <v>33836760</v>
      </c>
      <c r="J404">
        <v>20111</v>
      </c>
      <c r="K404">
        <v>12210318370</v>
      </c>
      <c r="L404" s="1">
        <v>41551</v>
      </c>
      <c r="M404" t="s">
        <v>1202</v>
      </c>
      <c r="N404" t="s">
        <v>807</v>
      </c>
      <c r="O404" t="s">
        <v>1203</v>
      </c>
      <c r="P404" t="s">
        <v>1204</v>
      </c>
    </row>
    <row r="405" spans="1:16" hidden="1">
      <c r="A405" t="s">
        <v>1205</v>
      </c>
      <c r="B405" s="1">
        <v>41551</v>
      </c>
      <c r="C405">
        <v>-600.33000000000004</v>
      </c>
      <c r="D405" t="s">
        <v>17</v>
      </c>
      <c r="E405" t="s">
        <v>736</v>
      </c>
      <c r="F405">
        <v>660056300</v>
      </c>
      <c r="G405">
        <v>11000</v>
      </c>
      <c r="H405" t="s">
        <v>89</v>
      </c>
      <c r="I405">
        <v>33836760</v>
      </c>
      <c r="J405">
        <v>20111</v>
      </c>
      <c r="K405">
        <v>159370300002</v>
      </c>
      <c r="L405" s="1">
        <v>41551</v>
      </c>
      <c r="M405" t="s">
        <v>1206</v>
      </c>
      <c r="N405" t="s">
        <v>736</v>
      </c>
      <c r="P405">
        <v>1.20001310032132E+26</v>
      </c>
    </row>
    <row r="406" spans="1:16" hidden="1">
      <c r="A406" t="s">
        <v>109</v>
      </c>
      <c r="B406" s="1">
        <v>41551</v>
      </c>
      <c r="C406">
        <v>-25.22</v>
      </c>
      <c r="D406" t="s">
        <v>17</v>
      </c>
      <c r="F406">
        <v>21246</v>
      </c>
      <c r="G406">
        <v>20404</v>
      </c>
      <c r="H406" t="s">
        <v>828</v>
      </c>
      <c r="I406">
        <v>33836760</v>
      </c>
      <c r="J406">
        <v>20111</v>
      </c>
      <c r="L406" s="1">
        <v>41551</v>
      </c>
      <c r="M406" t="s">
        <v>111</v>
      </c>
      <c r="O406" t="s">
        <v>1207</v>
      </c>
      <c r="P406" t="s">
        <v>1208</v>
      </c>
    </row>
    <row r="407" spans="1:16" hidden="1">
      <c r="A407" t="s">
        <v>1209</v>
      </c>
      <c r="B407" s="1">
        <v>41552</v>
      </c>
      <c r="C407">
        <v>-41.05</v>
      </c>
      <c r="D407" t="s">
        <v>17</v>
      </c>
      <c r="F407">
        <v>40100101600</v>
      </c>
      <c r="G407">
        <v>20111</v>
      </c>
      <c r="I407">
        <v>33836760</v>
      </c>
      <c r="J407">
        <v>20111</v>
      </c>
      <c r="L407" s="1">
        <v>41554</v>
      </c>
      <c r="M407" t="s">
        <v>1210</v>
      </c>
      <c r="P407" t="s">
        <v>1211</v>
      </c>
    </row>
    <row r="408" spans="1:16" hidden="1">
      <c r="A408" t="s">
        <v>1212</v>
      </c>
      <c r="B408" s="1">
        <v>41554</v>
      </c>
      <c r="C408">
        <v>-12.79</v>
      </c>
      <c r="D408" t="s">
        <v>17</v>
      </c>
      <c r="E408" t="s">
        <v>76</v>
      </c>
      <c r="F408">
        <v>90029486</v>
      </c>
      <c r="G408">
        <v>60000</v>
      </c>
      <c r="H408" t="s">
        <v>25</v>
      </c>
      <c r="I408">
        <v>33836760</v>
      </c>
      <c r="J408">
        <v>20111</v>
      </c>
      <c r="K408">
        <v>199400330258</v>
      </c>
      <c r="L408" s="1">
        <v>41554</v>
      </c>
      <c r="M408" t="s">
        <v>1213</v>
      </c>
      <c r="N408" t="s">
        <v>76</v>
      </c>
      <c r="P408" t="s">
        <v>1214</v>
      </c>
    </row>
    <row r="409" spans="1:16" hidden="1">
      <c r="A409" t="s">
        <v>84</v>
      </c>
      <c r="B409" s="1">
        <v>41554</v>
      </c>
      <c r="C409">
        <v>-400</v>
      </c>
      <c r="D409" t="s">
        <v>17</v>
      </c>
      <c r="E409" t="s">
        <v>25</v>
      </c>
      <c r="F409" t="s">
        <v>60</v>
      </c>
      <c r="G409" t="s">
        <v>61</v>
      </c>
      <c r="H409" t="s">
        <v>25</v>
      </c>
      <c r="I409" t="s">
        <v>1215</v>
      </c>
      <c r="K409" t="s">
        <v>85</v>
      </c>
      <c r="L409" s="1">
        <v>41554</v>
      </c>
      <c r="M409" t="s">
        <v>85</v>
      </c>
      <c r="N409" t="s">
        <v>25</v>
      </c>
      <c r="O409" t="s">
        <v>85</v>
      </c>
      <c r="P409" t="s">
        <v>1216</v>
      </c>
    </row>
    <row r="410" spans="1:16" hidden="1">
      <c r="A410" t="s">
        <v>87</v>
      </c>
      <c r="B410" s="1">
        <v>41554</v>
      </c>
      <c r="C410">
        <v>-50</v>
      </c>
      <c r="D410" t="s">
        <v>17</v>
      </c>
      <c r="E410" t="s">
        <v>88</v>
      </c>
      <c r="F410">
        <v>3291359628</v>
      </c>
      <c r="G410">
        <v>24012</v>
      </c>
      <c r="H410" t="s">
        <v>89</v>
      </c>
      <c r="I410">
        <v>33836760</v>
      </c>
      <c r="J410">
        <v>20111</v>
      </c>
      <c r="K410">
        <v>3291359628</v>
      </c>
      <c r="L410" s="1">
        <v>41554</v>
      </c>
      <c r="M410" t="s">
        <v>90</v>
      </c>
      <c r="N410" t="s">
        <v>88</v>
      </c>
      <c r="P410" t="s">
        <v>1217</v>
      </c>
    </row>
    <row r="411" spans="1:16" hidden="1">
      <c r="A411" t="s">
        <v>1218</v>
      </c>
      <c r="B411" s="1">
        <v>41554</v>
      </c>
      <c r="C411">
        <v>-520.04999999999995</v>
      </c>
      <c r="D411" t="s">
        <v>17</v>
      </c>
      <c r="F411">
        <v>40005191900</v>
      </c>
      <c r="G411">
        <v>20111</v>
      </c>
      <c r="H411" t="s">
        <v>53</v>
      </c>
      <c r="I411">
        <v>33836760</v>
      </c>
      <c r="J411">
        <v>20111</v>
      </c>
      <c r="L411" s="1">
        <v>41554</v>
      </c>
      <c r="M411" t="s">
        <v>1219</v>
      </c>
      <c r="P411" t="s">
        <v>1220</v>
      </c>
    </row>
    <row r="412" spans="1:16" hidden="1">
      <c r="A412" t="s">
        <v>1221</v>
      </c>
      <c r="B412" s="1">
        <v>41555</v>
      </c>
      <c r="C412">
        <v>-175</v>
      </c>
      <c r="D412" t="s">
        <v>17</v>
      </c>
      <c r="E412" t="s">
        <v>25</v>
      </c>
      <c r="F412" t="s">
        <v>60</v>
      </c>
      <c r="G412" t="s">
        <v>61</v>
      </c>
      <c r="H412" t="s">
        <v>1222</v>
      </c>
      <c r="I412" t="s">
        <v>1223</v>
      </c>
      <c r="J412" t="s">
        <v>1224</v>
      </c>
      <c r="K412" t="s">
        <v>1225</v>
      </c>
      <c r="L412" s="1">
        <v>41555</v>
      </c>
      <c r="M412" t="s">
        <v>1225</v>
      </c>
      <c r="N412" t="s">
        <v>1222</v>
      </c>
      <c r="P412" t="s">
        <v>1226</v>
      </c>
    </row>
    <row r="413" spans="1:16" hidden="1">
      <c r="A413" t="s">
        <v>1227</v>
      </c>
      <c r="B413" s="1">
        <v>41555</v>
      </c>
      <c r="C413">
        <v>800</v>
      </c>
      <c r="D413" t="s">
        <v>17</v>
      </c>
      <c r="E413" t="s">
        <v>25</v>
      </c>
      <c r="F413">
        <v>30033819860</v>
      </c>
      <c r="G413">
        <v>20111</v>
      </c>
      <c r="H413" t="s">
        <v>25</v>
      </c>
      <c r="I413">
        <v>33836760</v>
      </c>
      <c r="J413">
        <v>20111</v>
      </c>
      <c r="L413" s="1">
        <v>41555</v>
      </c>
      <c r="M413" t="s">
        <v>1228</v>
      </c>
      <c r="N413" t="s">
        <v>25</v>
      </c>
      <c r="P413" t="s">
        <v>1229</v>
      </c>
    </row>
    <row r="414" spans="1:16">
      <c r="A414" t="s">
        <v>1230</v>
      </c>
      <c r="B414" s="1">
        <v>41555</v>
      </c>
      <c r="C414">
        <v>-129.9</v>
      </c>
      <c r="D414" t="s">
        <v>17</v>
      </c>
      <c r="E414" t="s">
        <v>1231</v>
      </c>
      <c r="F414">
        <v>100061010</v>
      </c>
      <c r="G414">
        <v>32000</v>
      </c>
      <c r="H414" t="s">
        <v>1232</v>
      </c>
      <c r="I414">
        <v>33836760</v>
      </c>
      <c r="J414">
        <v>20111</v>
      </c>
      <c r="K414">
        <v>600008418870</v>
      </c>
      <c r="L414" s="1">
        <v>41555</v>
      </c>
      <c r="M414" t="s">
        <v>1233</v>
      </c>
      <c r="N414" t="s">
        <v>1231</v>
      </c>
      <c r="O414" t="s">
        <v>1234</v>
      </c>
      <c r="P414" t="s">
        <v>1235</v>
      </c>
    </row>
    <row r="415" spans="1:16" hidden="1">
      <c r="A415" t="s">
        <v>34</v>
      </c>
      <c r="B415" s="1">
        <v>41555</v>
      </c>
      <c r="C415">
        <v>-1253.9100000000001</v>
      </c>
      <c r="D415" t="s">
        <v>17</v>
      </c>
      <c r="E415" t="s">
        <v>35</v>
      </c>
      <c r="F415">
        <v>660054008</v>
      </c>
      <c r="G415">
        <v>20151</v>
      </c>
      <c r="H415" t="s">
        <v>36</v>
      </c>
      <c r="I415">
        <v>33836760</v>
      </c>
      <c r="J415">
        <v>20111</v>
      </c>
      <c r="K415" t="s">
        <v>37</v>
      </c>
      <c r="L415" s="1">
        <v>41555</v>
      </c>
      <c r="M415" t="s">
        <v>37</v>
      </c>
      <c r="N415" t="s">
        <v>35</v>
      </c>
      <c r="O415" t="s">
        <v>1236</v>
      </c>
      <c r="P415">
        <v>1.2000131007213201E+26</v>
      </c>
    </row>
    <row r="416" spans="1:16" hidden="1">
      <c r="A416" t="s">
        <v>39</v>
      </c>
      <c r="B416" s="1">
        <v>41555</v>
      </c>
      <c r="C416">
        <v>-16.22</v>
      </c>
      <c r="D416" t="s">
        <v>17</v>
      </c>
      <c r="E416" t="s">
        <v>35</v>
      </c>
      <c r="F416">
        <v>660054008</v>
      </c>
      <c r="G416">
        <v>20151</v>
      </c>
      <c r="H416" t="s">
        <v>36</v>
      </c>
      <c r="I416">
        <v>33836760</v>
      </c>
      <c r="J416">
        <v>20111</v>
      </c>
      <c r="K416" t="s">
        <v>40</v>
      </c>
      <c r="L416" s="1">
        <v>41555</v>
      </c>
      <c r="M416" t="s">
        <v>40</v>
      </c>
      <c r="N416" t="s">
        <v>35</v>
      </c>
      <c r="O416" t="s">
        <v>1237</v>
      </c>
      <c r="P416">
        <v>1.2000131007213201E+26</v>
      </c>
    </row>
    <row r="417" spans="1:16" hidden="1">
      <c r="A417" t="s">
        <v>1238</v>
      </c>
      <c r="B417" s="1">
        <v>41554</v>
      </c>
      <c r="C417">
        <v>-25.96</v>
      </c>
      <c r="D417" t="s">
        <v>17</v>
      </c>
      <c r="F417">
        <v>99923106001</v>
      </c>
      <c r="G417">
        <v>20111</v>
      </c>
      <c r="I417">
        <v>33836760</v>
      </c>
      <c r="J417">
        <v>20111</v>
      </c>
      <c r="K417" t="s">
        <v>1239</v>
      </c>
      <c r="L417" s="1">
        <v>41555</v>
      </c>
      <c r="M417" t="s">
        <v>1240</v>
      </c>
      <c r="P417" t="s">
        <v>1241</v>
      </c>
    </row>
    <row r="418" spans="1:16" hidden="1">
      <c r="A418" t="s">
        <v>1242</v>
      </c>
      <c r="B418" s="1">
        <v>41557</v>
      </c>
      <c r="C418">
        <v>-79.2</v>
      </c>
      <c r="D418" t="s">
        <v>17</v>
      </c>
      <c r="E418" t="s">
        <v>115</v>
      </c>
      <c r="F418">
        <v>1216066</v>
      </c>
      <c r="G418">
        <v>20100</v>
      </c>
      <c r="H418" t="s">
        <v>89</v>
      </c>
      <c r="I418">
        <v>33836760</v>
      </c>
      <c r="J418">
        <v>20111</v>
      </c>
      <c r="K418">
        <v>3453774</v>
      </c>
      <c r="L418" s="1">
        <v>41557</v>
      </c>
      <c r="M418" t="s">
        <v>1243</v>
      </c>
      <c r="N418" t="s">
        <v>115</v>
      </c>
      <c r="O418" t="s">
        <v>583</v>
      </c>
      <c r="P418" t="s">
        <v>1244</v>
      </c>
    </row>
    <row r="419" spans="1:16" hidden="1">
      <c r="A419" t="s">
        <v>1245</v>
      </c>
      <c r="B419" s="1">
        <v>41557</v>
      </c>
      <c r="C419">
        <v>-190</v>
      </c>
      <c r="D419" t="s">
        <v>17</v>
      </c>
      <c r="F419">
        <v>40100101600</v>
      </c>
      <c r="G419">
        <v>20111</v>
      </c>
      <c r="I419">
        <v>33836760</v>
      </c>
      <c r="J419">
        <v>20111</v>
      </c>
      <c r="L419" s="1">
        <v>41558</v>
      </c>
      <c r="M419" t="s">
        <v>1246</v>
      </c>
      <c r="P419" t="s">
        <v>1247</v>
      </c>
    </row>
    <row r="420" spans="1:16" hidden="1">
      <c r="A420" t="s">
        <v>1248</v>
      </c>
      <c r="B420" s="1">
        <v>41559</v>
      </c>
      <c r="C420">
        <v>-290</v>
      </c>
      <c r="D420" t="s">
        <v>17</v>
      </c>
      <c r="F420">
        <v>40100101600</v>
      </c>
      <c r="G420">
        <v>20111</v>
      </c>
      <c r="I420">
        <v>33836760</v>
      </c>
      <c r="J420">
        <v>20111</v>
      </c>
      <c r="L420" s="1">
        <v>41561</v>
      </c>
      <c r="M420" t="s">
        <v>1249</v>
      </c>
      <c r="P420" t="s">
        <v>1250</v>
      </c>
    </row>
    <row r="421" spans="1:16" hidden="1">
      <c r="A421" t="s">
        <v>1251</v>
      </c>
      <c r="B421" s="1">
        <v>41559</v>
      </c>
      <c r="C421">
        <v>-25.37</v>
      </c>
      <c r="D421" t="s">
        <v>17</v>
      </c>
      <c r="F421">
        <v>99923106001</v>
      </c>
      <c r="G421">
        <v>20111</v>
      </c>
      <c r="I421">
        <v>33836760</v>
      </c>
      <c r="J421">
        <v>20111</v>
      </c>
      <c r="K421" t="s">
        <v>1252</v>
      </c>
      <c r="L421" s="1">
        <v>41561</v>
      </c>
      <c r="M421" t="s">
        <v>1253</v>
      </c>
      <c r="P421" t="s">
        <v>1254</v>
      </c>
    </row>
    <row r="422" spans="1:16" hidden="1">
      <c r="A422" t="s">
        <v>1255</v>
      </c>
      <c r="B422" s="1">
        <v>41558</v>
      </c>
      <c r="C422">
        <v>-24.05</v>
      </c>
      <c r="D422" t="s">
        <v>17</v>
      </c>
      <c r="F422">
        <v>99923106001</v>
      </c>
      <c r="G422">
        <v>20111</v>
      </c>
      <c r="I422">
        <v>33836760</v>
      </c>
      <c r="J422">
        <v>20111</v>
      </c>
      <c r="K422" t="s">
        <v>1256</v>
      </c>
      <c r="L422" s="1">
        <v>41561</v>
      </c>
      <c r="M422" t="s">
        <v>1257</v>
      </c>
      <c r="P422" t="s">
        <v>1258</v>
      </c>
    </row>
    <row r="423" spans="1:16" hidden="1">
      <c r="A423" t="s">
        <v>1027</v>
      </c>
      <c r="B423" s="1">
        <v>41562</v>
      </c>
      <c r="C423">
        <v>-435</v>
      </c>
      <c r="D423" t="s">
        <v>17</v>
      </c>
      <c r="E423" t="s">
        <v>1028</v>
      </c>
      <c r="F423">
        <v>696282318</v>
      </c>
      <c r="G423">
        <v>20151</v>
      </c>
      <c r="H423" t="s">
        <v>23</v>
      </c>
      <c r="I423">
        <v>33836760</v>
      </c>
      <c r="J423">
        <v>20111</v>
      </c>
      <c r="K423">
        <v>8300505200</v>
      </c>
      <c r="L423" s="1">
        <v>41562</v>
      </c>
      <c r="M423">
        <v>8300505200</v>
      </c>
      <c r="N423" t="s">
        <v>1028</v>
      </c>
      <c r="O423" t="s">
        <v>1259</v>
      </c>
      <c r="P423">
        <v>1.20001310142132E+26</v>
      </c>
    </row>
    <row r="424" spans="1:16" hidden="1">
      <c r="A424" t="s">
        <v>1260</v>
      </c>
      <c r="B424" s="1">
        <v>41563</v>
      </c>
      <c r="C424">
        <v>-5.72</v>
      </c>
      <c r="D424" t="s">
        <v>17</v>
      </c>
      <c r="F424">
        <v>40100101600</v>
      </c>
      <c r="G424">
        <v>20111</v>
      </c>
      <c r="I424">
        <v>33836760</v>
      </c>
      <c r="J424">
        <v>20111</v>
      </c>
      <c r="L424" s="1">
        <v>41564</v>
      </c>
      <c r="M424" t="s">
        <v>1261</v>
      </c>
      <c r="P424" t="s">
        <v>1262</v>
      </c>
    </row>
    <row r="425" spans="1:16" hidden="1">
      <c r="A425" t="s">
        <v>1263</v>
      </c>
      <c r="B425" s="1">
        <v>41564</v>
      </c>
      <c r="C425">
        <v>-40.85</v>
      </c>
      <c r="D425" t="s">
        <v>17</v>
      </c>
      <c r="F425">
        <v>40100101600</v>
      </c>
      <c r="G425">
        <v>20111</v>
      </c>
      <c r="I425">
        <v>33836760</v>
      </c>
      <c r="J425">
        <v>20111</v>
      </c>
      <c r="L425" s="1">
        <v>41565</v>
      </c>
      <c r="M425" t="s">
        <v>1264</v>
      </c>
      <c r="P425" t="s">
        <v>1265</v>
      </c>
    </row>
    <row r="426" spans="1:16" hidden="1">
      <c r="A426" t="s">
        <v>1266</v>
      </c>
      <c r="B426" s="1">
        <v>41566</v>
      </c>
      <c r="C426">
        <v>-290</v>
      </c>
      <c r="D426" t="s">
        <v>17</v>
      </c>
      <c r="F426">
        <v>40100101600</v>
      </c>
      <c r="G426">
        <v>20111</v>
      </c>
      <c r="I426">
        <v>33836760</v>
      </c>
      <c r="J426">
        <v>20111</v>
      </c>
      <c r="L426" s="1">
        <v>41568</v>
      </c>
      <c r="M426" t="s">
        <v>1267</v>
      </c>
      <c r="P426" t="s">
        <v>1268</v>
      </c>
    </row>
    <row r="427" spans="1:16" hidden="1">
      <c r="A427" t="s">
        <v>1269</v>
      </c>
      <c r="B427" s="1">
        <v>41566</v>
      </c>
      <c r="C427">
        <v>-70.510000000000005</v>
      </c>
      <c r="D427" t="s">
        <v>17</v>
      </c>
      <c r="F427">
        <v>40100101600</v>
      </c>
      <c r="G427">
        <v>20111</v>
      </c>
      <c r="I427">
        <v>33836760</v>
      </c>
      <c r="J427">
        <v>20111</v>
      </c>
      <c r="L427" s="1">
        <v>41568</v>
      </c>
      <c r="M427" t="s">
        <v>1270</v>
      </c>
      <c r="P427" t="s">
        <v>1271</v>
      </c>
    </row>
    <row r="428" spans="1:16" hidden="1">
      <c r="A428" t="s">
        <v>1272</v>
      </c>
      <c r="B428" s="1">
        <v>41567</v>
      </c>
      <c r="C428">
        <v>-64.09</v>
      </c>
      <c r="D428" t="s">
        <v>17</v>
      </c>
      <c r="F428">
        <v>40100101600</v>
      </c>
      <c r="G428">
        <v>20111</v>
      </c>
      <c r="I428">
        <v>33836760</v>
      </c>
      <c r="J428">
        <v>20111</v>
      </c>
      <c r="L428" s="1">
        <v>41568</v>
      </c>
      <c r="M428" t="s">
        <v>1273</v>
      </c>
      <c r="N428" t="s">
        <v>1274</v>
      </c>
      <c r="P428" t="s">
        <v>1275</v>
      </c>
    </row>
    <row r="429" spans="1:16" hidden="1">
      <c r="A429" t="s">
        <v>1276</v>
      </c>
      <c r="B429" s="1">
        <v>41569</v>
      </c>
      <c r="C429">
        <v>-8.8000000000000007</v>
      </c>
      <c r="D429" t="s">
        <v>17</v>
      </c>
      <c r="E429" t="s">
        <v>76</v>
      </c>
      <c r="F429">
        <v>90029486</v>
      </c>
      <c r="G429">
        <v>60000</v>
      </c>
      <c r="H429" t="s">
        <v>25</v>
      </c>
      <c r="I429">
        <v>33836760</v>
      </c>
      <c r="J429">
        <v>20111</v>
      </c>
      <c r="K429">
        <v>529562700611</v>
      </c>
      <c r="L429" s="1">
        <v>41569</v>
      </c>
      <c r="M429" t="s">
        <v>1277</v>
      </c>
      <c r="N429" t="s">
        <v>76</v>
      </c>
      <c r="P429" t="s">
        <v>1278</v>
      </c>
    </row>
    <row r="430" spans="1:16" hidden="1">
      <c r="A430" t="s">
        <v>1279</v>
      </c>
      <c r="B430" s="1">
        <v>41569</v>
      </c>
      <c r="C430">
        <v>-19.899999999999999</v>
      </c>
      <c r="D430" t="s">
        <v>17</v>
      </c>
      <c r="E430" t="s">
        <v>76</v>
      </c>
      <c r="F430">
        <v>90029486</v>
      </c>
      <c r="G430">
        <v>60000</v>
      </c>
      <c r="H430" t="s">
        <v>25</v>
      </c>
      <c r="I430">
        <v>33836760</v>
      </c>
      <c r="J430">
        <v>20111</v>
      </c>
      <c r="K430">
        <v>525091697699</v>
      </c>
      <c r="L430" s="1">
        <v>41569</v>
      </c>
      <c r="M430" t="s">
        <v>1280</v>
      </c>
      <c r="N430" t="s">
        <v>76</v>
      </c>
      <c r="P430" t="s">
        <v>1281</v>
      </c>
    </row>
    <row r="431" spans="1:16" hidden="1">
      <c r="A431" t="s">
        <v>1282</v>
      </c>
      <c r="B431" s="1">
        <v>41572</v>
      </c>
      <c r="C431">
        <v>-172.03</v>
      </c>
      <c r="D431" t="s">
        <v>17</v>
      </c>
      <c r="F431">
        <v>40100101600</v>
      </c>
      <c r="G431">
        <v>20111</v>
      </c>
      <c r="I431">
        <v>33836760</v>
      </c>
      <c r="J431">
        <v>20111</v>
      </c>
      <c r="L431" s="1">
        <v>41572</v>
      </c>
      <c r="M431" t="s">
        <v>1283</v>
      </c>
      <c r="P431" t="s">
        <v>1284</v>
      </c>
    </row>
    <row r="432" spans="1:16" hidden="1">
      <c r="A432" t="s">
        <v>1285</v>
      </c>
      <c r="B432" s="1">
        <v>41572</v>
      </c>
      <c r="C432">
        <v>-56.01</v>
      </c>
      <c r="D432" t="s">
        <v>17</v>
      </c>
      <c r="F432">
        <v>40100101600</v>
      </c>
      <c r="G432">
        <v>20111</v>
      </c>
      <c r="I432">
        <v>33836760</v>
      </c>
      <c r="J432">
        <v>20111</v>
      </c>
      <c r="L432" s="1">
        <v>41575</v>
      </c>
      <c r="M432" t="s">
        <v>1286</v>
      </c>
      <c r="N432" t="s">
        <v>1287</v>
      </c>
      <c r="P432" t="s">
        <v>1288</v>
      </c>
    </row>
    <row r="433" spans="1:16" hidden="1">
      <c r="A433" t="s">
        <v>1289</v>
      </c>
      <c r="B433" s="1">
        <v>41576</v>
      </c>
      <c r="C433">
        <v>8254.23</v>
      </c>
      <c r="D433" t="s">
        <v>17</v>
      </c>
      <c r="E433" t="s">
        <v>1290</v>
      </c>
      <c r="F433" t="s">
        <v>1291</v>
      </c>
      <c r="G433" t="s">
        <v>539</v>
      </c>
      <c r="H433" t="s">
        <v>1292</v>
      </c>
      <c r="I433" t="s">
        <v>60</v>
      </c>
      <c r="J433" t="s">
        <v>61</v>
      </c>
      <c r="K433" t="s">
        <v>1293</v>
      </c>
      <c r="L433" s="1">
        <v>41576</v>
      </c>
      <c r="M433" t="s">
        <v>1293</v>
      </c>
      <c r="N433" t="s">
        <v>1290</v>
      </c>
      <c r="O433" t="s">
        <v>1293</v>
      </c>
      <c r="P433">
        <v>1.2000131028213301E+26</v>
      </c>
    </row>
    <row r="434" spans="1:16" hidden="1">
      <c r="A434" t="s">
        <v>1294</v>
      </c>
      <c r="B434" s="1">
        <v>41576</v>
      </c>
      <c r="C434">
        <v>-150</v>
      </c>
      <c r="D434" t="s">
        <v>17</v>
      </c>
      <c r="F434">
        <v>40100101600</v>
      </c>
      <c r="G434">
        <v>20111</v>
      </c>
      <c r="I434">
        <v>33836760</v>
      </c>
      <c r="J434">
        <v>20111</v>
      </c>
      <c r="L434" s="1">
        <v>41576</v>
      </c>
      <c r="M434" t="s">
        <v>1295</v>
      </c>
      <c r="P434" t="s">
        <v>1296</v>
      </c>
    </row>
    <row r="435" spans="1:16" hidden="1">
      <c r="A435" t="s">
        <v>1297</v>
      </c>
      <c r="B435" s="1">
        <v>41577</v>
      </c>
      <c r="C435">
        <v>-190</v>
      </c>
      <c r="D435" t="s">
        <v>17</v>
      </c>
      <c r="F435">
        <v>40100101600</v>
      </c>
      <c r="G435">
        <v>20111</v>
      </c>
      <c r="I435">
        <v>33836760</v>
      </c>
      <c r="J435">
        <v>20111</v>
      </c>
      <c r="L435" s="1">
        <v>41577</v>
      </c>
      <c r="M435" t="s">
        <v>1298</v>
      </c>
      <c r="P435" t="s">
        <v>1299</v>
      </c>
    </row>
    <row r="436" spans="1:16" hidden="1">
      <c r="A436" t="s">
        <v>1300</v>
      </c>
      <c r="B436" s="1">
        <v>41578</v>
      </c>
      <c r="C436">
        <v>-35.270000000000003</v>
      </c>
      <c r="D436" t="s">
        <v>17</v>
      </c>
      <c r="F436">
        <v>40100101600</v>
      </c>
      <c r="G436">
        <v>20111</v>
      </c>
      <c r="I436">
        <v>33836760</v>
      </c>
      <c r="J436">
        <v>20111</v>
      </c>
      <c r="L436" s="1">
        <v>41578</v>
      </c>
      <c r="M436" t="s">
        <v>1301</v>
      </c>
      <c r="P436" t="s">
        <v>1302</v>
      </c>
    </row>
    <row r="437" spans="1:16" hidden="1">
      <c r="A437" t="s">
        <v>1303</v>
      </c>
      <c r="B437" s="1">
        <v>41578</v>
      </c>
      <c r="C437">
        <v>-400</v>
      </c>
      <c r="D437" t="s">
        <v>17</v>
      </c>
      <c r="F437">
        <v>40100101600</v>
      </c>
      <c r="G437">
        <v>20111</v>
      </c>
      <c r="I437">
        <v>33836760</v>
      </c>
      <c r="J437">
        <v>20111</v>
      </c>
      <c r="L437" s="1">
        <v>41578</v>
      </c>
      <c r="M437" t="s">
        <v>1304</v>
      </c>
      <c r="P437" t="s">
        <v>1305</v>
      </c>
    </row>
    <row r="438" spans="1:16" hidden="1">
      <c r="A438" t="s">
        <v>1306</v>
      </c>
      <c r="B438" s="1">
        <v>41580</v>
      </c>
      <c r="C438">
        <v>-86.6</v>
      </c>
      <c r="D438" t="s">
        <v>17</v>
      </c>
      <c r="F438">
        <v>40100101600</v>
      </c>
      <c r="G438">
        <v>20111</v>
      </c>
      <c r="I438">
        <v>33836760</v>
      </c>
      <c r="J438">
        <v>20111</v>
      </c>
      <c r="L438" s="1">
        <v>41582</v>
      </c>
      <c r="M438" t="s">
        <v>1307</v>
      </c>
      <c r="P438" t="s">
        <v>1308</v>
      </c>
    </row>
    <row r="439" spans="1:16" hidden="1">
      <c r="A439" t="s">
        <v>1309</v>
      </c>
      <c r="B439" s="1">
        <v>41581</v>
      </c>
      <c r="C439">
        <v>-270</v>
      </c>
      <c r="D439" t="s">
        <v>17</v>
      </c>
      <c r="F439">
        <v>40100101600</v>
      </c>
      <c r="G439">
        <v>20111</v>
      </c>
      <c r="I439">
        <v>33836760</v>
      </c>
      <c r="J439">
        <v>20111</v>
      </c>
      <c r="L439" s="1">
        <v>41582</v>
      </c>
      <c r="M439" t="s">
        <v>1310</v>
      </c>
      <c r="P439" t="s">
        <v>1311</v>
      </c>
    </row>
    <row r="440" spans="1:16" hidden="1">
      <c r="A440" t="s">
        <v>1312</v>
      </c>
      <c r="B440" s="1">
        <v>41582</v>
      </c>
      <c r="C440">
        <v>-12.79</v>
      </c>
      <c r="D440" t="s">
        <v>17</v>
      </c>
      <c r="E440" t="s">
        <v>76</v>
      </c>
      <c r="F440">
        <v>90029486</v>
      </c>
      <c r="G440">
        <v>60000</v>
      </c>
      <c r="H440" t="s">
        <v>25</v>
      </c>
      <c r="I440">
        <v>33836760</v>
      </c>
      <c r="J440">
        <v>20111</v>
      </c>
      <c r="K440">
        <v>199400806790</v>
      </c>
      <c r="L440" s="1">
        <v>41582</v>
      </c>
      <c r="M440" t="s">
        <v>1313</v>
      </c>
      <c r="N440" t="s">
        <v>76</v>
      </c>
      <c r="P440" t="s">
        <v>1314</v>
      </c>
    </row>
    <row r="441" spans="1:16" hidden="1">
      <c r="A441" t="s">
        <v>1315</v>
      </c>
      <c r="B441" s="1">
        <v>41582</v>
      </c>
      <c r="C441">
        <v>-64.53</v>
      </c>
      <c r="D441" t="s">
        <v>17</v>
      </c>
      <c r="E441" t="s">
        <v>1316</v>
      </c>
      <c r="F441" t="s">
        <v>1317</v>
      </c>
      <c r="G441" t="s">
        <v>1318</v>
      </c>
      <c r="H441" t="s">
        <v>481</v>
      </c>
      <c r="I441" t="s">
        <v>60</v>
      </c>
      <c r="J441" t="s">
        <v>61</v>
      </c>
      <c r="K441" t="s">
        <v>1319</v>
      </c>
      <c r="L441" s="1">
        <v>41582</v>
      </c>
      <c r="M441">
        <v>190511235918</v>
      </c>
      <c r="N441" t="s">
        <v>1316</v>
      </c>
      <c r="O441" t="s">
        <v>1319</v>
      </c>
      <c r="P441" t="s">
        <v>1320</v>
      </c>
    </row>
    <row r="442" spans="1:16" hidden="1">
      <c r="A442" t="s">
        <v>1321</v>
      </c>
      <c r="B442" s="1">
        <v>41582</v>
      </c>
      <c r="C442">
        <v>-332.55</v>
      </c>
      <c r="D442" t="s">
        <v>17</v>
      </c>
      <c r="F442">
        <v>40005191900</v>
      </c>
      <c r="G442">
        <v>20111</v>
      </c>
      <c r="H442" t="s">
        <v>53</v>
      </c>
      <c r="I442">
        <v>33836760</v>
      </c>
      <c r="J442">
        <v>20111</v>
      </c>
      <c r="L442" s="1">
        <v>41582</v>
      </c>
      <c r="M442" t="s">
        <v>1322</v>
      </c>
      <c r="P442" t="s">
        <v>1323</v>
      </c>
    </row>
    <row r="443" spans="1:16" hidden="1">
      <c r="A443" t="s">
        <v>21</v>
      </c>
      <c r="B443" s="1">
        <v>41582</v>
      </c>
      <c r="C443">
        <v>-16.850000000000001</v>
      </c>
      <c r="D443" t="s">
        <v>17</v>
      </c>
      <c r="E443" t="s">
        <v>22</v>
      </c>
      <c r="F443">
        <v>51430305101</v>
      </c>
      <c r="G443">
        <v>12000</v>
      </c>
      <c r="H443" t="s">
        <v>23</v>
      </c>
      <c r="I443">
        <v>33836760</v>
      </c>
      <c r="J443">
        <v>20111</v>
      </c>
      <c r="L443" s="1">
        <v>41582</v>
      </c>
      <c r="M443" t="s">
        <v>24</v>
      </c>
      <c r="N443" t="s">
        <v>22</v>
      </c>
      <c r="O443" t="s">
        <v>25</v>
      </c>
      <c r="P443" t="s">
        <v>1324</v>
      </c>
    </row>
    <row r="444" spans="1:16" hidden="1">
      <c r="A444" t="s">
        <v>27</v>
      </c>
      <c r="B444" s="1">
        <v>41582</v>
      </c>
      <c r="C444">
        <v>-201.91</v>
      </c>
      <c r="D444" t="s">
        <v>17</v>
      </c>
      <c r="E444" t="s">
        <v>28</v>
      </c>
      <c r="F444">
        <v>51430605201</v>
      </c>
      <c r="G444">
        <v>12000</v>
      </c>
      <c r="H444" t="s">
        <v>23</v>
      </c>
      <c r="I444">
        <v>33836760</v>
      </c>
      <c r="J444">
        <v>20111</v>
      </c>
      <c r="L444" s="1">
        <v>41582</v>
      </c>
      <c r="M444" t="s">
        <v>29</v>
      </c>
      <c r="N444" t="s">
        <v>28</v>
      </c>
      <c r="P444" t="s">
        <v>1325</v>
      </c>
    </row>
    <row r="445" spans="1:16" hidden="1">
      <c r="A445" t="s">
        <v>84</v>
      </c>
      <c r="B445" s="1">
        <v>41583</v>
      </c>
      <c r="C445">
        <v>-400</v>
      </c>
      <c r="D445" t="s">
        <v>17</v>
      </c>
      <c r="E445" t="s">
        <v>25</v>
      </c>
      <c r="F445" t="s">
        <v>60</v>
      </c>
      <c r="G445" t="s">
        <v>61</v>
      </c>
      <c r="H445" t="s">
        <v>25</v>
      </c>
      <c r="I445" t="s">
        <v>1215</v>
      </c>
      <c r="K445" t="s">
        <v>85</v>
      </c>
      <c r="L445" s="1">
        <v>41583</v>
      </c>
      <c r="M445" t="s">
        <v>85</v>
      </c>
      <c r="N445" t="s">
        <v>25</v>
      </c>
      <c r="O445" t="s">
        <v>85</v>
      </c>
      <c r="P445" t="s">
        <v>1326</v>
      </c>
    </row>
    <row r="446" spans="1:16" hidden="1">
      <c r="A446" t="s">
        <v>87</v>
      </c>
      <c r="B446" s="1">
        <v>41583</v>
      </c>
      <c r="C446">
        <v>-50</v>
      </c>
      <c r="D446" t="s">
        <v>17</v>
      </c>
      <c r="E446" t="s">
        <v>88</v>
      </c>
      <c r="F446">
        <v>3291359628</v>
      </c>
      <c r="G446">
        <v>24012</v>
      </c>
      <c r="H446" t="s">
        <v>89</v>
      </c>
      <c r="I446">
        <v>33836760</v>
      </c>
      <c r="J446">
        <v>20111</v>
      </c>
      <c r="K446">
        <v>3291359628</v>
      </c>
      <c r="L446" s="1">
        <v>41583</v>
      </c>
      <c r="M446" t="s">
        <v>90</v>
      </c>
      <c r="N446" t="s">
        <v>88</v>
      </c>
      <c r="P446" t="s">
        <v>1327</v>
      </c>
    </row>
    <row r="447" spans="1:16" hidden="1">
      <c r="A447" t="s">
        <v>39</v>
      </c>
      <c r="B447" s="1">
        <v>41584</v>
      </c>
      <c r="C447">
        <v>-16.22</v>
      </c>
      <c r="D447" t="s">
        <v>17</v>
      </c>
      <c r="E447" t="s">
        <v>35</v>
      </c>
      <c r="F447">
        <v>660054008</v>
      </c>
      <c r="G447">
        <v>20151</v>
      </c>
      <c r="H447" t="s">
        <v>36</v>
      </c>
      <c r="I447">
        <v>33836760</v>
      </c>
      <c r="J447">
        <v>20111</v>
      </c>
      <c r="K447" t="s">
        <v>40</v>
      </c>
      <c r="L447" s="1">
        <v>41584</v>
      </c>
      <c r="M447" t="s">
        <v>40</v>
      </c>
      <c r="N447" t="s">
        <v>35</v>
      </c>
      <c r="O447" t="s">
        <v>1328</v>
      </c>
      <c r="P447">
        <v>1.2000131105213299E+26</v>
      </c>
    </row>
    <row r="448" spans="1:16" hidden="1">
      <c r="A448" t="s">
        <v>34</v>
      </c>
      <c r="B448" s="1">
        <v>41584</v>
      </c>
      <c r="C448">
        <v>-994.17</v>
      </c>
      <c r="D448" t="s">
        <v>17</v>
      </c>
      <c r="E448" t="s">
        <v>35</v>
      </c>
      <c r="F448">
        <v>660054008</v>
      </c>
      <c r="G448">
        <v>20151</v>
      </c>
      <c r="H448" t="s">
        <v>36</v>
      </c>
      <c r="I448">
        <v>33836760</v>
      </c>
      <c r="J448">
        <v>20111</v>
      </c>
      <c r="K448" t="s">
        <v>37</v>
      </c>
      <c r="L448" s="1">
        <v>41584</v>
      </c>
      <c r="M448" t="s">
        <v>37</v>
      </c>
      <c r="N448" t="s">
        <v>35</v>
      </c>
      <c r="O448" t="s">
        <v>1329</v>
      </c>
      <c r="P448">
        <v>1.2000131105213299E+26</v>
      </c>
    </row>
    <row r="449" spans="1:16" hidden="1">
      <c r="A449" t="s">
        <v>1330</v>
      </c>
      <c r="B449" s="1">
        <v>41584</v>
      </c>
      <c r="C449">
        <v>-162.04</v>
      </c>
      <c r="D449" t="s">
        <v>17</v>
      </c>
      <c r="E449" t="s">
        <v>807</v>
      </c>
      <c r="F449">
        <v>301001400</v>
      </c>
      <c r="G449">
        <v>19675</v>
      </c>
      <c r="H449" t="s">
        <v>481</v>
      </c>
      <c r="I449">
        <v>33836760</v>
      </c>
      <c r="J449">
        <v>20111</v>
      </c>
      <c r="K449">
        <v>12210318370</v>
      </c>
      <c r="L449" s="1">
        <v>41584</v>
      </c>
      <c r="M449" t="s">
        <v>1331</v>
      </c>
      <c r="N449" t="s">
        <v>807</v>
      </c>
      <c r="O449" t="s">
        <v>1332</v>
      </c>
      <c r="P449" t="s">
        <v>1333</v>
      </c>
    </row>
    <row r="450" spans="1:16" hidden="1">
      <c r="A450" t="s">
        <v>1334</v>
      </c>
      <c r="B450" s="1">
        <v>41578</v>
      </c>
      <c r="C450">
        <v>-2.4</v>
      </c>
      <c r="D450" t="s">
        <v>17</v>
      </c>
      <c r="F450">
        <v>99923106001</v>
      </c>
      <c r="G450">
        <v>20111</v>
      </c>
      <c r="I450">
        <v>33836760</v>
      </c>
      <c r="J450">
        <v>20111</v>
      </c>
      <c r="K450" t="s">
        <v>1335</v>
      </c>
      <c r="L450" s="1">
        <v>41584</v>
      </c>
      <c r="M450" t="s">
        <v>1336</v>
      </c>
      <c r="O450" t="s">
        <v>1337</v>
      </c>
      <c r="P450" t="s">
        <v>1338</v>
      </c>
    </row>
    <row r="451" spans="1:16" hidden="1">
      <c r="A451" t="s">
        <v>1339</v>
      </c>
      <c r="B451" s="1">
        <v>41585</v>
      </c>
      <c r="C451">
        <v>-31.25</v>
      </c>
      <c r="D451" t="s">
        <v>17</v>
      </c>
      <c r="E451" t="s">
        <v>49</v>
      </c>
      <c r="F451">
        <v>696216225</v>
      </c>
      <c r="G451">
        <v>20151</v>
      </c>
      <c r="H451" t="s">
        <v>44</v>
      </c>
      <c r="I451">
        <v>33836760</v>
      </c>
      <c r="J451">
        <v>20111</v>
      </c>
      <c r="K451" t="s">
        <v>1340</v>
      </c>
      <c r="L451" s="1">
        <v>41585</v>
      </c>
      <c r="M451" t="s">
        <v>1340</v>
      </c>
      <c r="N451" t="s">
        <v>49</v>
      </c>
      <c r="O451" s="2" t="s">
        <v>1341</v>
      </c>
      <c r="P451">
        <v>1.20001311062133E+26</v>
      </c>
    </row>
    <row r="452" spans="1:16" hidden="1">
      <c r="A452" t="s">
        <v>109</v>
      </c>
      <c r="B452" s="1">
        <v>41586</v>
      </c>
      <c r="C452">
        <v>-25.22</v>
      </c>
      <c r="D452" t="s">
        <v>17</v>
      </c>
      <c r="F452">
        <v>21246</v>
      </c>
      <c r="G452">
        <v>20404</v>
      </c>
      <c r="H452" t="s">
        <v>828</v>
      </c>
      <c r="I452">
        <v>33836760</v>
      </c>
      <c r="J452">
        <v>20111</v>
      </c>
      <c r="L452" s="1">
        <v>41586</v>
      </c>
      <c r="M452" t="s">
        <v>111</v>
      </c>
      <c r="O452" t="s">
        <v>1342</v>
      </c>
      <c r="P452" t="s">
        <v>1343</v>
      </c>
    </row>
    <row r="453" spans="1:16" hidden="1">
      <c r="A453" t="s">
        <v>1344</v>
      </c>
      <c r="B453" s="1">
        <v>41586</v>
      </c>
      <c r="C453">
        <v>-76.33</v>
      </c>
      <c r="D453" t="s">
        <v>17</v>
      </c>
      <c r="F453">
        <v>40100101600</v>
      </c>
      <c r="G453">
        <v>20111</v>
      </c>
      <c r="I453">
        <v>33836760</v>
      </c>
      <c r="J453">
        <v>20111</v>
      </c>
      <c r="L453" s="1">
        <v>41586</v>
      </c>
      <c r="M453" t="s">
        <v>1345</v>
      </c>
      <c r="P453" t="s">
        <v>1346</v>
      </c>
    </row>
    <row r="454" spans="1:16" hidden="1">
      <c r="A454" t="s">
        <v>1347</v>
      </c>
      <c r="B454" s="1">
        <v>41587</v>
      </c>
      <c r="C454">
        <v>-40.1</v>
      </c>
      <c r="D454" t="s">
        <v>17</v>
      </c>
      <c r="F454">
        <v>40100101600</v>
      </c>
      <c r="G454">
        <v>20111</v>
      </c>
      <c r="I454">
        <v>33836760</v>
      </c>
      <c r="J454">
        <v>20111</v>
      </c>
      <c r="L454" s="1">
        <v>41589</v>
      </c>
      <c r="M454" t="s">
        <v>1348</v>
      </c>
      <c r="P454" t="s">
        <v>1349</v>
      </c>
    </row>
    <row r="455" spans="1:16" hidden="1">
      <c r="A455" t="s">
        <v>1350</v>
      </c>
      <c r="B455" s="1">
        <v>41589</v>
      </c>
      <c r="C455">
        <v>-30</v>
      </c>
      <c r="D455" t="s">
        <v>17</v>
      </c>
      <c r="E455" t="s">
        <v>25</v>
      </c>
      <c r="F455">
        <v>33836760</v>
      </c>
      <c r="G455">
        <v>20111</v>
      </c>
      <c r="H455" t="s">
        <v>1351</v>
      </c>
      <c r="I455">
        <v>29616276800</v>
      </c>
      <c r="J455">
        <v>20111</v>
      </c>
      <c r="L455" s="1">
        <v>41589</v>
      </c>
      <c r="M455" t="s">
        <v>1352</v>
      </c>
      <c r="N455" t="s">
        <v>1351</v>
      </c>
      <c r="P455" t="s">
        <v>1353</v>
      </c>
    </row>
    <row r="456" spans="1:16" hidden="1">
      <c r="A456" t="s">
        <v>1354</v>
      </c>
      <c r="B456" s="1">
        <v>41589</v>
      </c>
      <c r="C456">
        <v>-56</v>
      </c>
      <c r="D456" t="s">
        <v>17</v>
      </c>
      <c r="E456" t="s">
        <v>25</v>
      </c>
      <c r="F456" t="s">
        <v>60</v>
      </c>
      <c r="G456" t="s">
        <v>61</v>
      </c>
      <c r="H456" t="s">
        <v>1355</v>
      </c>
      <c r="I456" t="s">
        <v>1356</v>
      </c>
      <c r="K456" t="s">
        <v>1357</v>
      </c>
      <c r="L456" s="1">
        <v>41589</v>
      </c>
      <c r="M456" t="s">
        <v>1357</v>
      </c>
      <c r="N456" t="s">
        <v>1355</v>
      </c>
      <c r="O456" t="s">
        <v>1358</v>
      </c>
      <c r="P456" t="s">
        <v>1359</v>
      </c>
    </row>
    <row r="457" spans="1:16" hidden="1">
      <c r="A457" t="s">
        <v>1360</v>
      </c>
      <c r="B457" s="1">
        <v>41589</v>
      </c>
      <c r="C457">
        <v>-200</v>
      </c>
      <c r="D457" t="s">
        <v>17</v>
      </c>
      <c r="E457" t="s">
        <v>25</v>
      </c>
      <c r="F457">
        <v>33836760</v>
      </c>
      <c r="G457">
        <v>20111</v>
      </c>
      <c r="H457" t="s">
        <v>1361</v>
      </c>
      <c r="I457">
        <v>38449404</v>
      </c>
      <c r="J457">
        <v>20111</v>
      </c>
      <c r="L457" s="1">
        <v>41589</v>
      </c>
      <c r="M457" t="s">
        <v>1362</v>
      </c>
      <c r="N457" t="s">
        <v>1361</v>
      </c>
      <c r="P457" t="s">
        <v>1363</v>
      </c>
    </row>
    <row r="458" spans="1:16" hidden="1">
      <c r="A458" t="s">
        <v>1364</v>
      </c>
      <c r="B458" s="1">
        <v>41589</v>
      </c>
      <c r="C458">
        <v>-79.2</v>
      </c>
      <c r="D458" t="s">
        <v>17</v>
      </c>
      <c r="E458" t="s">
        <v>115</v>
      </c>
      <c r="F458">
        <v>1216066</v>
      </c>
      <c r="G458">
        <v>20100</v>
      </c>
      <c r="H458" t="s">
        <v>89</v>
      </c>
      <c r="I458">
        <v>33836760</v>
      </c>
      <c r="J458">
        <v>20111</v>
      </c>
      <c r="K458">
        <v>3505112</v>
      </c>
      <c r="L458" s="1">
        <v>41589</v>
      </c>
      <c r="M458" t="s">
        <v>1365</v>
      </c>
      <c r="N458" t="s">
        <v>115</v>
      </c>
      <c r="O458" t="s">
        <v>583</v>
      </c>
      <c r="P458" t="s">
        <v>1366</v>
      </c>
    </row>
    <row r="459" spans="1:16" hidden="1">
      <c r="A459" t="s">
        <v>1367</v>
      </c>
      <c r="B459" s="1">
        <v>41589</v>
      </c>
      <c r="C459">
        <v>-18.149999999999999</v>
      </c>
      <c r="D459" t="s">
        <v>17</v>
      </c>
      <c r="F459">
        <v>99923106001</v>
      </c>
      <c r="G459">
        <v>20111</v>
      </c>
      <c r="I459">
        <v>33836760</v>
      </c>
      <c r="J459">
        <v>20111</v>
      </c>
      <c r="K459" t="s">
        <v>1368</v>
      </c>
      <c r="L459" s="1">
        <v>41590</v>
      </c>
      <c r="M459" t="s">
        <v>1369</v>
      </c>
      <c r="P459" t="s">
        <v>1370</v>
      </c>
    </row>
    <row r="460" spans="1:16" hidden="1">
      <c r="A460" t="s">
        <v>1371</v>
      </c>
      <c r="B460" s="1">
        <v>41590</v>
      </c>
      <c r="C460">
        <v>-290</v>
      </c>
      <c r="D460" t="s">
        <v>17</v>
      </c>
      <c r="F460">
        <v>40003745003</v>
      </c>
      <c r="G460">
        <v>20111</v>
      </c>
      <c r="I460">
        <v>33836760</v>
      </c>
      <c r="J460">
        <v>20111</v>
      </c>
      <c r="L460" s="1">
        <v>41590</v>
      </c>
      <c r="M460" t="s">
        <v>1372</v>
      </c>
      <c r="P460" t="s">
        <v>1373</v>
      </c>
    </row>
    <row r="461" spans="1:16" hidden="1">
      <c r="A461" t="s">
        <v>1374</v>
      </c>
      <c r="B461" s="1">
        <v>41596</v>
      </c>
      <c r="C461">
        <v>-21</v>
      </c>
      <c r="D461" t="s">
        <v>17</v>
      </c>
      <c r="E461" t="s">
        <v>25</v>
      </c>
      <c r="F461" t="s">
        <v>60</v>
      </c>
      <c r="G461" t="s">
        <v>61</v>
      </c>
      <c r="H461" t="s">
        <v>525</v>
      </c>
      <c r="I461" t="s">
        <v>521</v>
      </c>
      <c r="K461">
        <v>931204003481</v>
      </c>
      <c r="L461" s="1">
        <v>41596</v>
      </c>
      <c r="M461">
        <v>931204003481</v>
      </c>
      <c r="N461" t="s">
        <v>525</v>
      </c>
      <c r="P461" t="s">
        <v>1375</v>
      </c>
    </row>
    <row r="462" spans="1:16" hidden="1">
      <c r="A462" t="s">
        <v>1376</v>
      </c>
      <c r="B462" s="1">
        <v>41596</v>
      </c>
      <c r="C462">
        <v>-30</v>
      </c>
      <c r="D462" t="s">
        <v>17</v>
      </c>
      <c r="E462" t="s">
        <v>25</v>
      </c>
      <c r="F462" t="s">
        <v>60</v>
      </c>
      <c r="G462" t="s">
        <v>61</v>
      </c>
      <c r="H462" t="s">
        <v>145</v>
      </c>
      <c r="I462" t="s">
        <v>1377</v>
      </c>
      <c r="K462">
        <v>134000710856</v>
      </c>
      <c r="L462" s="1">
        <v>41596</v>
      </c>
      <c r="M462">
        <v>134000710856</v>
      </c>
      <c r="N462" t="s">
        <v>145</v>
      </c>
      <c r="P462" t="s">
        <v>1378</v>
      </c>
    </row>
    <row r="463" spans="1:16" hidden="1">
      <c r="A463" t="s">
        <v>1379</v>
      </c>
      <c r="B463" s="1">
        <v>41596</v>
      </c>
      <c r="C463">
        <v>-116.35</v>
      </c>
      <c r="D463" t="s">
        <v>17</v>
      </c>
      <c r="E463" t="s">
        <v>1380</v>
      </c>
      <c r="F463" t="s">
        <v>1381</v>
      </c>
      <c r="G463" t="s">
        <v>1382</v>
      </c>
      <c r="H463" t="s">
        <v>25</v>
      </c>
      <c r="I463" t="s">
        <v>60</v>
      </c>
      <c r="J463" t="s">
        <v>61</v>
      </c>
      <c r="K463" t="s">
        <v>1383</v>
      </c>
      <c r="L463" s="1">
        <v>41596</v>
      </c>
      <c r="M463" t="s">
        <v>1383</v>
      </c>
      <c r="N463" t="s">
        <v>1380</v>
      </c>
      <c r="O463" t="s">
        <v>1383</v>
      </c>
      <c r="P463" t="s">
        <v>1384</v>
      </c>
    </row>
    <row r="464" spans="1:16" hidden="1">
      <c r="A464" t="s">
        <v>1385</v>
      </c>
      <c r="B464" s="1">
        <v>41594</v>
      </c>
      <c r="C464">
        <v>-55.9</v>
      </c>
      <c r="D464" t="s">
        <v>17</v>
      </c>
      <c r="F464">
        <v>40100101600</v>
      </c>
      <c r="G464">
        <v>20111</v>
      </c>
      <c r="I464">
        <v>33836760</v>
      </c>
      <c r="J464">
        <v>20111</v>
      </c>
      <c r="L464" s="1">
        <v>41596</v>
      </c>
      <c r="M464" t="s">
        <v>1386</v>
      </c>
      <c r="N464" t="s">
        <v>1387</v>
      </c>
      <c r="P464" t="s">
        <v>1388</v>
      </c>
    </row>
    <row r="465" spans="1:16" hidden="1">
      <c r="A465" t="s">
        <v>1389</v>
      </c>
      <c r="B465" s="1">
        <v>41597</v>
      </c>
      <c r="C465">
        <v>-8.8000000000000007</v>
      </c>
      <c r="D465" t="s">
        <v>17</v>
      </c>
      <c r="E465" t="s">
        <v>76</v>
      </c>
      <c r="F465">
        <v>90029486</v>
      </c>
      <c r="G465">
        <v>60000</v>
      </c>
      <c r="H465" t="s">
        <v>25</v>
      </c>
      <c r="I465">
        <v>33836760</v>
      </c>
      <c r="J465">
        <v>20111</v>
      </c>
      <c r="K465">
        <v>529562185091</v>
      </c>
      <c r="L465" s="1">
        <v>41597</v>
      </c>
      <c r="M465" t="s">
        <v>1390</v>
      </c>
      <c r="N465" t="s">
        <v>76</v>
      </c>
      <c r="P465" t="s">
        <v>1391</v>
      </c>
    </row>
    <row r="466" spans="1:16" hidden="1">
      <c r="A466" t="s">
        <v>1392</v>
      </c>
      <c r="B466" s="1">
        <v>41597</v>
      </c>
      <c r="C466">
        <v>-19.899999999999999</v>
      </c>
      <c r="D466" t="s">
        <v>17</v>
      </c>
      <c r="E466" t="s">
        <v>76</v>
      </c>
      <c r="F466">
        <v>90029486</v>
      </c>
      <c r="G466">
        <v>60000</v>
      </c>
      <c r="H466" t="s">
        <v>25</v>
      </c>
      <c r="I466">
        <v>33836760</v>
      </c>
      <c r="J466">
        <v>20111</v>
      </c>
      <c r="K466">
        <v>525091182467</v>
      </c>
      <c r="L466" s="1">
        <v>41597</v>
      </c>
      <c r="M466" t="s">
        <v>1393</v>
      </c>
      <c r="N466" t="s">
        <v>76</v>
      </c>
      <c r="P466" t="s">
        <v>1394</v>
      </c>
    </row>
    <row r="467" spans="1:16" hidden="1">
      <c r="A467" t="s">
        <v>1395</v>
      </c>
      <c r="B467" s="1">
        <v>41596</v>
      </c>
      <c r="C467">
        <v>-29.66</v>
      </c>
      <c r="D467" t="s">
        <v>17</v>
      </c>
      <c r="F467">
        <v>99923106001</v>
      </c>
      <c r="G467">
        <v>20111</v>
      </c>
      <c r="I467">
        <v>33836760</v>
      </c>
      <c r="J467">
        <v>20111</v>
      </c>
      <c r="K467" t="s">
        <v>1396</v>
      </c>
      <c r="L467" s="1">
        <v>41597</v>
      </c>
      <c r="M467" t="s">
        <v>1397</v>
      </c>
      <c r="P467" t="s">
        <v>1398</v>
      </c>
    </row>
    <row r="468" spans="1:16" hidden="1">
      <c r="A468" t="s">
        <v>1399</v>
      </c>
      <c r="B468" s="1">
        <v>41597</v>
      </c>
      <c r="C468">
        <v>-62.76</v>
      </c>
      <c r="D468" t="s">
        <v>17</v>
      </c>
      <c r="F468">
        <v>40100101600</v>
      </c>
      <c r="G468">
        <v>20111</v>
      </c>
      <c r="I468">
        <v>33836760</v>
      </c>
      <c r="J468">
        <v>20111</v>
      </c>
      <c r="L468" s="1">
        <v>41597</v>
      </c>
      <c r="M468" t="s">
        <v>1400</v>
      </c>
      <c r="P468" t="s">
        <v>1401</v>
      </c>
    </row>
    <row r="469" spans="1:16" hidden="1">
      <c r="A469" t="s">
        <v>1402</v>
      </c>
      <c r="B469" s="1">
        <v>41598</v>
      </c>
      <c r="C469">
        <v>-290</v>
      </c>
      <c r="D469" t="s">
        <v>17</v>
      </c>
      <c r="F469">
        <v>40100101600</v>
      </c>
      <c r="G469">
        <v>20111</v>
      </c>
      <c r="I469">
        <v>33836760</v>
      </c>
      <c r="J469">
        <v>20111</v>
      </c>
      <c r="L469" s="1">
        <v>41598</v>
      </c>
      <c r="M469" t="s">
        <v>1403</v>
      </c>
      <c r="P469" t="s">
        <v>1404</v>
      </c>
    </row>
    <row r="470" spans="1:16" hidden="1">
      <c r="A470" t="s">
        <v>1405</v>
      </c>
      <c r="B470" s="1">
        <v>41599</v>
      </c>
      <c r="C470">
        <v>-118.63</v>
      </c>
      <c r="D470" t="s">
        <v>17</v>
      </c>
      <c r="F470">
        <v>40100101600</v>
      </c>
      <c r="G470">
        <v>20111</v>
      </c>
      <c r="I470">
        <v>33836760</v>
      </c>
      <c r="J470">
        <v>20111</v>
      </c>
      <c r="L470" s="1">
        <v>41600</v>
      </c>
      <c r="M470" t="s">
        <v>1406</v>
      </c>
      <c r="N470" t="s">
        <v>270</v>
      </c>
      <c r="P470" t="s">
        <v>1407</v>
      </c>
    </row>
    <row r="471" spans="1:16" hidden="1">
      <c r="A471" t="s">
        <v>1408</v>
      </c>
      <c r="B471" s="1">
        <v>41601</v>
      </c>
      <c r="C471">
        <v>-69.7</v>
      </c>
      <c r="D471" t="s">
        <v>17</v>
      </c>
      <c r="F471">
        <v>40100101600</v>
      </c>
      <c r="G471">
        <v>20111</v>
      </c>
      <c r="I471">
        <v>33836760</v>
      </c>
      <c r="J471">
        <v>20111</v>
      </c>
      <c r="L471" s="1">
        <v>41603</v>
      </c>
      <c r="M471" t="s">
        <v>1409</v>
      </c>
      <c r="P471" t="s">
        <v>1410</v>
      </c>
    </row>
    <row r="472" spans="1:16" hidden="1">
      <c r="A472" t="s">
        <v>1411</v>
      </c>
      <c r="B472" s="1">
        <v>41600</v>
      </c>
      <c r="C472">
        <v>-26.7</v>
      </c>
      <c r="D472" t="s">
        <v>17</v>
      </c>
      <c r="F472">
        <v>99923106001</v>
      </c>
      <c r="G472">
        <v>20111</v>
      </c>
      <c r="I472">
        <v>33836760</v>
      </c>
      <c r="J472">
        <v>20111</v>
      </c>
      <c r="K472" t="s">
        <v>1412</v>
      </c>
      <c r="L472" s="1">
        <v>41603</v>
      </c>
      <c r="M472" t="s">
        <v>1413</v>
      </c>
      <c r="P472" t="s">
        <v>1414</v>
      </c>
    </row>
    <row r="473" spans="1:16" hidden="1">
      <c r="A473" t="s">
        <v>1415</v>
      </c>
      <c r="B473" s="1">
        <v>41605</v>
      </c>
      <c r="C473">
        <v>3310.22</v>
      </c>
      <c r="D473" t="s">
        <v>17</v>
      </c>
      <c r="E473" t="s">
        <v>1290</v>
      </c>
      <c r="F473" t="s">
        <v>1291</v>
      </c>
      <c r="G473" t="s">
        <v>539</v>
      </c>
      <c r="H473" t="s">
        <v>1292</v>
      </c>
      <c r="I473" t="s">
        <v>60</v>
      </c>
      <c r="J473" t="s">
        <v>61</v>
      </c>
      <c r="K473" t="s">
        <v>1416</v>
      </c>
      <c r="L473" s="1">
        <v>41605</v>
      </c>
      <c r="M473" t="s">
        <v>1416</v>
      </c>
      <c r="N473" t="s">
        <v>1290</v>
      </c>
      <c r="O473" t="s">
        <v>1416</v>
      </c>
      <c r="P473">
        <v>1.20001311262133E+26</v>
      </c>
    </row>
    <row r="474" spans="1:16" hidden="1">
      <c r="A474" t="s">
        <v>1417</v>
      </c>
      <c r="B474" s="1">
        <v>41606</v>
      </c>
      <c r="C474">
        <v>-290</v>
      </c>
      <c r="D474" t="s">
        <v>17</v>
      </c>
      <c r="F474">
        <v>40100101600</v>
      </c>
      <c r="G474">
        <v>20111</v>
      </c>
      <c r="I474">
        <v>33836760</v>
      </c>
      <c r="J474">
        <v>20111</v>
      </c>
      <c r="L474" s="1">
        <v>41606</v>
      </c>
      <c r="M474" t="s">
        <v>1418</v>
      </c>
      <c r="P474" t="s">
        <v>1419</v>
      </c>
    </row>
    <row r="475" spans="1:16" hidden="1">
      <c r="A475" t="s">
        <v>1420</v>
      </c>
      <c r="B475" s="1">
        <v>41607</v>
      </c>
      <c r="C475">
        <v>-50.15</v>
      </c>
      <c r="D475" t="s">
        <v>17</v>
      </c>
      <c r="F475">
        <v>40100101600</v>
      </c>
      <c r="G475">
        <v>20111</v>
      </c>
      <c r="I475">
        <v>33836760</v>
      </c>
      <c r="J475">
        <v>20111</v>
      </c>
      <c r="L475" s="1">
        <v>41607</v>
      </c>
      <c r="M475" t="s">
        <v>1421</v>
      </c>
      <c r="P475" t="s">
        <v>1422</v>
      </c>
    </row>
  </sheetData>
  <autoFilter ref="A1:P475">
    <filterColumn colId="0">
      <filters>
        <filter val="Kirchenbeitrag EZ-20130201  011040430055 Finanzkammer der.Erzdiözese Wien"/>
        <filter val="KV 14416 Lancia Musa FN 8349 Toyota Frey Retail GmbH"/>
        <filter val="PC Magazin DVD 01/2013 - 12/2013 WEKA MEDIA PUBLICSHING"/>
        <filter val="PROFIL                RNr.  600008418870 VERLAGSGR. NEWS"/>
        <filter val="ZREF:292067 Die Furche GmbH&amp;CoKG"/>
      </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J32"/>
  <sheetViews>
    <sheetView workbookViewId="0">
      <selection activeCell="C1" sqref="C1:J25"/>
    </sheetView>
  </sheetViews>
  <sheetFormatPr baseColWidth="10" defaultRowHeight="15"/>
  <cols>
    <col min="3" max="3" width="17.28515625" customWidth="1"/>
    <col min="4" max="4" width="11.28515625" bestFit="1" customWidth="1"/>
    <col min="5" max="5" width="11" bestFit="1" customWidth="1"/>
    <col min="6" max="6" width="12" bestFit="1" customWidth="1"/>
    <col min="7" max="7" width="13.140625" bestFit="1" customWidth="1"/>
    <col min="8" max="8" width="11.85546875" bestFit="1" customWidth="1"/>
    <col min="9" max="9" width="12" bestFit="1" customWidth="1"/>
    <col min="10" max="10" width="9.42578125" bestFit="1" customWidth="1"/>
  </cols>
  <sheetData>
    <row r="1" spans="3:10">
      <c r="C1" s="7"/>
      <c r="D1" s="8"/>
      <c r="E1" s="8"/>
      <c r="F1" s="8"/>
      <c r="G1" s="8"/>
      <c r="H1" s="8"/>
      <c r="I1" s="8"/>
      <c r="J1" s="9"/>
    </row>
    <row r="2" spans="3:10" ht="17.25">
      <c r="C2" s="10" t="s">
        <v>1467</v>
      </c>
      <c r="D2" s="11">
        <f>SUM(D13:D26)</f>
        <v>523.99999999999955</v>
      </c>
      <c r="E2" s="5"/>
      <c r="F2" s="5"/>
      <c r="G2" s="5"/>
      <c r="H2" s="5"/>
      <c r="I2" s="5"/>
      <c r="J2" s="12"/>
    </row>
    <row r="3" spans="3:10" ht="15.75" thickBot="1">
      <c r="C3" s="13"/>
      <c r="D3" s="14"/>
      <c r="E3" s="5"/>
      <c r="F3" s="5"/>
      <c r="G3" s="5"/>
      <c r="H3" s="5"/>
      <c r="I3" s="5"/>
      <c r="J3" s="12"/>
    </row>
    <row r="4" spans="3:10">
      <c r="C4" s="7" t="s">
        <v>1468</v>
      </c>
      <c r="D4" s="20" t="s">
        <v>1450</v>
      </c>
      <c r="E4" s="8" t="s">
        <v>1451</v>
      </c>
      <c r="F4" s="8" t="s">
        <v>1452</v>
      </c>
      <c r="G4" s="8"/>
      <c r="H4" s="8"/>
      <c r="I4" s="8"/>
      <c r="J4" s="9"/>
    </row>
    <row r="5" spans="3:10">
      <c r="C5" s="13"/>
      <c r="D5" s="5" t="s">
        <v>1436</v>
      </c>
      <c r="E5" s="5" t="s">
        <v>1425</v>
      </c>
      <c r="F5" s="5" t="s">
        <v>1426</v>
      </c>
      <c r="G5" s="5" t="s">
        <v>1427</v>
      </c>
      <c r="H5" s="5" t="s">
        <v>1428</v>
      </c>
      <c r="I5" s="5"/>
      <c r="J5" s="12"/>
    </row>
    <row r="6" spans="3:10">
      <c r="C6" s="13"/>
      <c r="D6" s="5" t="s">
        <v>1472</v>
      </c>
      <c r="E6" s="5"/>
      <c r="F6" s="5"/>
      <c r="G6" s="5"/>
      <c r="H6" s="5"/>
      <c r="I6" s="5"/>
      <c r="J6" s="12" t="s">
        <v>1469</v>
      </c>
    </row>
    <row r="7" spans="3:10">
      <c r="C7" s="13"/>
      <c r="D7" s="5" t="s">
        <v>1447</v>
      </c>
      <c r="E7" s="5" t="s">
        <v>1448</v>
      </c>
      <c r="F7" s="5" t="s">
        <v>1449</v>
      </c>
      <c r="G7" s="5"/>
      <c r="H7" s="5" t="s">
        <v>1458</v>
      </c>
      <c r="I7" s="5" t="s">
        <v>1459</v>
      </c>
      <c r="J7" s="12"/>
    </row>
    <row r="8" spans="3:10">
      <c r="C8" s="13"/>
      <c r="D8" s="5" t="s">
        <v>1437</v>
      </c>
      <c r="E8" s="5" t="s">
        <v>1433</v>
      </c>
      <c r="F8" s="5" t="s">
        <v>1434</v>
      </c>
      <c r="G8" s="5" t="s">
        <v>1435</v>
      </c>
      <c r="H8" s="5" t="s">
        <v>1438</v>
      </c>
      <c r="I8" s="5"/>
      <c r="J8" s="12"/>
    </row>
    <row r="9" spans="3:10">
      <c r="C9" s="13"/>
      <c r="D9" s="5" t="s">
        <v>1440</v>
      </c>
      <c r="E9" s="5" t="s">
        <v>1441</v>
      </c>
      <c r="F9" s="5" t="s">
        <v>1442</v>
      </c>
      <c r="G9" s="5" t="s">
        <v>1445</v>
      </c>
      <c r="H9" s="5" t="s">
        <v>1443</v>
      </c>
      <c r="I9" s="5" t="s">
        <v>1444</v>
      </c>
      <c r="J9" s="12" t="s">
        <v>1446</v>
      </c>
    </row>
    <row r="10" spans="3:10">
      <c r="C10" s="13"/>
      <c r="D10" s="5" t="s">
        <v>1453</v>
      </c>
      <c r="E10" s="5" t="s">
        <v>1455</v>
      </c>
      <c r="F10" s="5" t="s">
        <v>1456</v>
      </c>
      <c r="G10" s="5" t="s">
        <v>1457</v>
      </c>
      <c r="H10" s="5" t="s">
        <v>1428</v>
      </c>
      <c r="I10" s="5" t="s">
        <v>1466</v>
      </c>
      <c r="J10" s="12" t="s">
        <v>1469</v>
      </c>
    </row>
    <row r="11" spans="3:10">
      <c r="C11" s="13"/>
      <c r="D11" s="5" t="s">
        <v>1461</v>
      </c>
      <c r="E11" s="5" t="s">
        <v>1462</v>
      </c>
      <c r="F11" s="5" t="s">
        <v>1454</v>
      </c>
      <c r="G11" s="5" t="s">
        <v>1463</v>
      </c>
      <c r="H11" s="5" t="s">
        <v>1464</v>
      </c>
      <c r="I11" s="5" t="s">
        <v>1465</v>
      </c>
      <c r="J11" s="12"/>
    </row>
    <row r="12" spans="3:10" ht="15.75" thickBot="1">
      <c r="C12" s="16"/>
      <c r="D12" s="21"/>
      <c r="E12" s="21"/>
      <c r="F12" s="21"/>
      <c r="G12" s="21"/>
      <c r="H12" s="21"/>
      <c r="I12" s="21"/>
      <c r="J12" s="22"/>
    </row>
    <row r="13" spans="3:10">
      <c r="C13" s="13" t="s">
        <v>1423</v>
      </c>
      <c r="D13" s="6">
        <f>SUM(E13:J13)</f>
        <v>540</v>
      </c>
      <c r="E13" s="4">
        <v>400</v>
      </c>
      <c r="F13" s="4">
        <f>7*240/12</f>
        <v>140</v>
      </c>
      <c r="G13" s="4"/>
      <c r="H13" s="4"/>
      <c r="I13" s="4"/>
      <c r="J13" s="15"/>
    </row>
    <row r="14" spans="3:10">
      <c r="C14" s="13" t="s">
        <v>1424</v>
      </c>
      <c r="D14" s="6">
        <f>SUM(E14:J14)</f>
        <v>1390</v>
      </c>
      <c r="E14" s="4">
        <v>1020</v>
      </c>
      <c r="F14" s="4">
        <v>80</v>
      </c>
      <c r="G14" s="4">
        <v>220</v>
      </c>
      <c r="H14" s="4">
        <v>70</v>
      </c>
      <c r="I14" s="4"/>
      <c r="J14" s="15"/>
    </row>
    <row r="15" spans="3:10">
      <c r="C15" s="13" t="s">
        <v>1471</v>
      </c>
      <c r="D15" s="6">
        <f>SUM(E15:J15)</f>
        <v>150</v>
      </c>
      <c r="E15" s="4"/>
      <c r="F15" s="4"/>
      <c r="G15" s="4"/>
      <c r="H15" s="4"/>
      <c r="I15" s="4"/>
      <c r="J15" s="15">
        <v>150</v>
      </c>
    </row>
    <row r="16" spans="3:10">
      <c r="C16" s="13" t="s">
        <v>1429</v>
      </c>
      <c r="D16" s="6">
        <f t="shared" ref="D16:D24" si="0">SUM(E16:J16)</f>
        <v>123</v>
      </c>
      <c r="E16" s="4">
        <f>5*8</f>
        <v>40</v>
      </c>
      <c r="F16" s="4">
        <v>50</v>
      </c>
      <c r="G16" s="4"/>
      <c r="H16" s="4">
        <v>13</v>
      </c>
      <c r="I16" s="4">
        <v>20</v>
      </c>
      <c r="J16" s="15"/>
    </row>
    <row r="17" spans="3:10">
      <c r="C17" s="13" t="s">
        <v>1430</v>
      </c>
      <c r="D17" s="6">
        <f t="shared" si="0"/>
        <v>513.33333333333326</v>
      </c>
      <c r="E17" s="4">
        <v>220</v>
      </c>
      <c r="F17" s="4">
        <f>3520/12</f>
        <v>293.33333333333331</v>
      </c>
      <c r="G17" s="4"/>
      <c r="H17" s="4"/>
      <c r="I17" s="4"/>
      <c r="J17" s="15"/>
    </row>
    <row r="18" spans="3:10">
      <c r="C18" s="13" t="s">
        <v>1431</v>
      </c>
      <c r="D18" s="6">
        <f t="shared" si="0"/>
        <v>180.83333333333334</v>
      </c>
      <c r="E18" s="4">
        <v>80</v>
      </c>
      <c r="F18" s="4">
        <f>610/12</f>
        <v>50.833333333333336</v>
      </c>
      <c r="G18" s="4"/>
      <c r="H18" s="4">
        <f>600/12</f>
        <v>50</v>
      </c>
      <c r="I18" s="4"/>
      <c r="J18" s="15"/>
    </row>
    <row r="19" spans="3:10">
      <c r="C19" s="13" t="s">
        <v>1432</v>
      </c>
      <c r="D19" s="6">
        <f t="shared" si="0"/>
        <v>232.16666666666669</v>
      </c>
      <c r="E19" s="4"/>
      <c r="F19" s="4">
        <f>830/12</f>
        <v>69.166666666666671</v>
      </c>
      <c r="G19" s="4">
        <v>163</v>
      </c>
      <c r="H19" s="4"/>
      <c r="I19" s="4"/>
      <c r="J19" s="15"/>
    </row>
    <row r="20" spans="3:10">
      <c r="C20" s="13" t="s">
        <v>1439</v>
      </c>
      <c r="D20" s="6">
        <f t="shared" si="0"/>
        <v>68.666666666666671</v>
      </c>
      <c r="E20" s="4">
        <f>80/12</f>
        <v>6.666666666666667</v>
      </c>
      <c r="F20" s="4">
        <f>130/12</f>
        <v>10.833333333333334</v>
      </c>
      <c r="G20" s="4">
        <f>100/12</f>
        <v>8.3333333333333339</v>
      </c>
      <c r="H20" s="4">
        <f>100/12</f>
        <v>8.3333333333333339</v>
      </c>
      <c r="I20" s="4">
        <f>90/12</f>
        <v>7.5</v>
      </c>
      <c r="J20" s="15">
        <v>27</v>
      </c>
    </row>
    <row r="21" spans="3:10">
      <c r="C21" s="13" t="s">
        <v>1454</v>
      </c>
      <c r="D21" s="6">
        <f t="shared" si="0"/>
        <v>236</v>
      </c>
      <c r="E21" s="4">
        <v>120</v>
      </c>
      <c r="F21" s="4">
        <f>40/12</f>
        <v>3.3333333333333335</v>
      </c>
      <c r="G21" s="4">
        <f>200/12</f>
        <v>16.666666666666668</v>
      </c>
      <c r="H21" s="4">
        <v>20</v>
      </c>
      <c r="I21" s="4">
        <f>6*52/12</f>
        <v>26</v>
      </c>
      <c r="J21" s="15">
        <v>50</v>
      </c>
    </row>
    <row r="22" spans="3:10">
      <c r="C22" s="13" t="s">
        <v>1460</v>
      </c>
      <c r="D22" s="6">
        <f t="shared" si="0"/>
        <v>150</v>
      </c>
      <c r="E22" s="4">
        <f>600/12</f>
        <v>50</v>
      </c>
      <c r="F22" s="4">
        <f>300/12</f>
        <v>25</v>
      </c>
      <c r="G22" s="4">
        <f>300/12</f>
        <v>25</v>
      </c>
      <c r="H22" s="4">
        <f>300/12</f>
        <v>25</v>
      </c>
      <c r="I22" s="4">
        <f>50*6/12</f>
        <v>25</v>
      </c>
      <c r="J22" s="15"/>
    </row>
    <row r="23" spans="3:10">
      <c r="C23" s="13" t="s">
        <v>1466</v>
      </c>
      <c r="D23" s="6">
        <f t="shared" si="0"/>
        <v>50</v>
      </c>
      <c r="E23" s="4">
        <v>30</v>
      </c>
      <c r="F23" s="4">
        <v>20</v>
      </c>
      <c r="G23" s="4"/>
      <c r="H23" s="4"/>
      <c r="I23" s="4"/>
      <c r="J23" s="15"/>
    </row>
    <row r="24" spans="3:10">
      <c r="C24" s="13" t="s">
        <v>1435</v>
      </c>
      <c r="D24" s="6">
        <f t="shared" si="0"/>
        <v>190</v>
      </c>
      <c r="E24" s="4">
        <v>190</v>
      </c>
      <c r="F24" s="4"/>
      <c r="G24" s="4"/>
      <c r="H24" s="4"/>
      <c r="I24" s="4"/>
      <c r="J24" s="15"/>
    </row>
    <row r="25" spans="3:10" ht="15.75" thickBot="1">
      <c r="C25" s="16" t="s">
        <v>1470</v>
      </c>
      <c r="D25" s="17">
        <v>-3300</v>
      </c>
      <c r="E25" s="18"/>
      <c r="F25" s="18"/>
      <c r="G25" s="18"/>
      <c r="H25" s="18"/>
      <c r="I25" s="18"/>
      <c r="J25" s="19"/>
    </row>
    <row r="26" spans="3:10">
      <c r="E26" s="3"/>
      <c r="F26" s="3"/>
      <c r="G26" s="3"/>
      <c r="H26" s="3"/>
      <c r="I26" s="3"/>
      <c r="J26" s="3"/>
    </row>
    <row r="27" spans="3:10">
      <c r="E27" s="3"/>
      <c r="F27" s="3"/>
      <c r="G27" s="3"/>
      <c r="H27" s="3"/>
      <c r="I27" s="3"/>
      <c r="J27" s="3"/>
    </row>
    <row r="28" spans="3:10">
      <c r="E28" s="3"/>
      <c r="F28" s="3"/>
      <c r="G28" s="3"/>
      <c r="H28" s="3"/>
      <c r="I28" s="3"/>
      <c r="J28" s="3"/>
    </row>
    <row r="29" spans="3:10">
      <c r="E29" s="3"/>
      <c r="F29" s="3"/>
      <c r="G29" s="3"/>
      <c r="H29" s="3"/>
      <c r="I29" s="3"/>
      <c r="J29" s="3"/>
    </row>
    <row r="30" spans="3:10">
      <c r="E30" s="3"/>
      <c r="F30" s="3"/>
      <c r="G30" s="3"/>
      <c r="H30" s="3"/>
      <c r="I30" s="3"/>
      <c r="J30" s="3"/>
    </row>
    <row r="31" spans="3:10">
      <c r="E31" s="3"/>
      <c r="F31" s="3"/>
      <c r="G31" s="3"/>
      <c r="H31" s="3"/>
      <c r="I31" s="3"/>
      <c r="J31" s="3"/>
    </row>
    <row r="32" spans="3:10">
      <c r="E32" s="3"/>
      <c r="F32" s="3"/>
      <c r="G32" s="3"/>
      <c r="H32" s="3"/>
      <c r="I32" s="3"/>
      <c r="J32" s="3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A5" sqref="A5"/>
    </sheetView>
  </sheetViews>
  <sheetFormatPr baseColWidth="10" defaultRowHeight="15"/>
  <sheetData>
    <row r="1" spans="1:6">
      <c r="A1" t="s">
        <v>1473</v>
      </c>
      <c r="B1" t="s">
        <v>1474</v>
      </c>
      <c r="C1" t="s">
        <v>2</v>
      </c>
      <c r="D1" t="s">
        <v>1475</v>
      </c>
      <c r="E1" t="s">
        <v>1476</v>
      </c>
      <c r="F1" t="s">
        <v>1480</v>
      </c>
    </row>
    <row r="2" spans="1:6">
      <c r="A2" s="1">
        <v>41608</v>
      </c>
      <c r="B2" t="s">
        <v>1477</v>
      </c>
      <c r="C2">
        <v>29.05</v>
      </c>
      <c r="D2" t="s">
        <v>1423</v>
      </c>
      <c r="E2" t="s">
        <v>1451</v>
      </c>
      <c r="F2" t="s">
        <v>1481</v>
      </c>
    </row>
    <row r="3" spans="1:6">
      <c r="A3" s="1">
        <v>41638</v>
      </c>
      <c r="B3" t="s">
        <v>1478</v>
      </c>
      <c r="C3">
        <v>10</v>
      </c>
      <c r="D3" t="s">
        <v>1471</v>
      </c>
      <c r="E3" t="s">
        <v>1479</v>
      </c>
      <c r="F3" t="s">
        <v>1481</v>
      </c>
    </row>
    <row r="4" spans="1:6">
      <c r="A4" s="1">
        <v>41638</v>
      </c>
      <c r="B4" t="s">
        <v>1482</v>
      </c>
      <c r="C4">
        <v>119</v>
      </c>
      <c r="D4" t="s">
        <v>1423</v>
      </c>
      <c r="E4" t="s">
        <v>1451</v>
      </c>
      <c r="F4" t="s">
        <v>1483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2013_01-11</vt:lpstr>
      <vt:lpstr>Wolfgang_monatlich</vt:lpstr>
      <vt:lpstr>Posten</vt:lpstr>
      <vt:lpstr>Wolfgang_monatlich!Druckbereich</vt:lpstr>
    </vt:vector>
  </TitlesOfParts>
  <Company>PUCON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cp:lastPrinted>2013-12-30T10:29:02Z</cp:lastPrinted>
  <dcterms:created xsi:type="dcterms:W3CDTF">2013-12-29T19:23:14Z</dcterms:created>
  <dcterms:modified xsi:type="dcterms:W3CDTF">2013-12-31T05:51:20Z</dcterms:modified>
</cp:coreProperties>
</file>