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21315" windowHeight="13875"/>
  </bookViews>
  <sheets>
    <sheet name="00033836760_20150801_20150831" sheetId="1" r:id="rId1"/>
  </sheets>
  <calcPr calcId="125725"/>
</workbook>
</file>

<file path=xl/calcChain.xml><?xml version="1.0" encoding="utf-8"?>
<calcChain xmlns="http://schemas.openxmlformats.org/spreadsheetml/2006/main">
  <c r="F52" i="1"/>
  <c r="F53" s="1"/>
  <c r="I52"/>
  <c r="I53" s="1"/>
  <c r="G53"/>
  <c r="E34"/>
  <c r="E28"/>
  <c r="C53"/>
  <c r="K53"/>
  <c r="J53"/>
  <c r="H53"/>
  <c r="E53" l="1"/>
  <c r="G55" s="1"/>
  <c r="G56" s="1"/>
</calcChain>
</file>

<file path=xl/sharedStrings.xml><?xml version="1.0" encoding="utf-8"?>
<sst xmlns="http://schemas.openxmlformats.org/spreadsheetml/2006/main" count="408" uniqueCount="216">
  <si>
    <t>Bezeichnung</t>
  </si>
  <si>
    <t>Valutadatum</t>
  </si>
  <si>
    <t>Betrag</t>
  </si>
  <si>
    <t>Währung</t>
  </si>
  <si>
    <t>Auftraggeber</t>
  </si>
  <si>
    <t>Auftraggeber Kontonr./IBAN</t>
  </si>
  <si>
    <t>Auftraggeber BLZ/BIC</t>
  </si>
  <si>
    <t>Partnername</t>
  </si>
  <si>
    <t>Partner Kontonr./IBAN</t>
  </si>
  <si>
    <t>Partner BLZ/BIC</t>
  </si>
  <si>
    <t>Kundendaten/Zahlungsreferenz</t>
  </si>
  <si>
    <t>Buchungsdatum</t>
  </si>
  <si>
    <t>Umsatzzeile 1</t>
  </si>
  <si>
    <t>Umsatzzeile 2</t>
  </si>
  <si>
    <t>Zusatztext</t>
  </si>
  <si>
    <t>Ersterfassungsreferenz</t>
  </si>
  <si>
    <t>EUR</t>
  </si>
  <si>
    <t>A1 Telekom Austria AG</t>
  </si>
  <si>
    <t>AT126000000007501818</t>
  </si>
  <si>
    <t>OPSKATWWXXX</t>
  </si>
  <si>
    <t>Scherer Wolfgang</t>
  </si>
  <si>
    <t>AT062011100033836760</t>
  </si>
  <si>
    <t>GIBAATWWXXX</t>
  </si>
  <si>
    <t>---- 0103106825 / 200007434491 ---- Rechnungsnr. 295116471447</t>
  </si>
  <si>
    <t>---- 0103106825 / 200007434491 ----</t>
  </si>
  <si>
    <t>600001507292AEI-52EDDCNOASTR</t>
  </si>
  <si>
    <t>Unterhalt MathiasAbzgSchuMu Johanna Horner</t>
  </si>
  <si>
    <t>Wolfgang Scherer</t>
  </si>
  <si>
    <t>Johanna Horner</t>
  </si>
  <si>
    <t>AT584300030812965009</t>
  </si>
  <si>
    <t>Unterhalt MathiasAbzgSchuMu</t>
  </si>
  <si>
    <t>201111508032AB3-DA1003029131</t>
  </si>
  <si>
    <t>SEPA-Lastschrift A560322396 Wolfgan Allianz Elementar Versicherungs-Akt</t>
  </si>
  <si>
    <t>Allianz Elementar Versicherungs-Akt</t>
  </si>
  <si>
    <t>AT801200051430305101</t>
  </si>
  <si>
    <t>BKAUATWWXXX</t>
  </si>
  <si>
    <t>SEPA-Lastschrift A560322396 Wolfgan g Scherer</t>
  </si>
  <si>
    <t>SEPA-Lastschrift A560322396 Wolfgan</t>
  </si>
  <si>
    <t>/MA 56 Wiener Schulen/SCHERER Mathi MA 56 Wiener Schulen</t>
  </si>
  <si>
    <t>Stadt Wien</t>
  </si>
  <si>
    <t>AT191200051428010694</t>
  </si>
  <si>
    <t>Wolfgang Christian Scherer</t>
  </si>
  <si>
    <t>/MA 56 Wiener Schulen/SCHERER Mathi as/Kostenverrechnung Wiener Schulen /PJuni 2015 V120651940</t>
  </si>
  <si>
    <t>/MA 56 Wiener Schulen/SCHERER Mathi</t>
  </si>
  <si>
    <t>MA 56 Wiener Schulen</t>
  </si>
  <si>
    <t>SEPA-Lastschrift E950377747 20NLN Allianz Elementar Lebensversicherun</t>
  </si>
  <si>
    <t>Allianz Elementar Lebensversicherun</t>
  </si>
  <si>
    <t>AT811200051430605201</t>
  </si>
  <si>
    <t>SEPA-Lastschrift E950377747 20NLN</t>
  </si>
  <si>
    <t>SEPA-Lastschrift L953279805 39HLN Allianz Elementar Lebensversicherun</t>
  </si>
  <si>
    <t>SEPA-Lastschrift L953279805 39HLN</t>
  </si>
  <si>
    <t>AT    82,42 Debit POS   01.08.15 14.48K2 SPAR DANKT 4649 PURKERSDORF 3002 040</t>
  </si>
  <si>
    <t>AT    82,42 Debit POS   01.08.15 14.48K2</t>
  </si>
  <si>
    <t>SPAR DANKT 4649 PURKERSDORF 3002 040</t>
  </si>
  <si>
    <t>201111508032ALB-135202807799</t>
  </si>
  <si>
    <t xml:space="preserve">HOFER DANKT  0714  K2 03.08.um 19.18 </t>
  </si>
  <si>
    <t>HOFER DANKT  0714  K2 03.08.um 19.18</t>
  </si>
  <si>
    <t>201111508032ALB-191830485450</t>
  </si>
  <si>
    <t>s Kreditkartenrechnung Jul. 2015 s MasterCard First</t>
  </si>
  <si>
    <t>Erste Bank Oesterreich</t>
  </si>
  <si>
    <t>AT052011140005191900</t>
  </si>
  <si>
    <t>Scherer</t>
  </si>
  <si>
    <t>s Kreditkartenrechnung Jul. 2015 s MasterCard First Kartenendnummer 6415</t>
  </si>
  <si>
    <t>s Kreditkartenrechnung Jul. 2015</t>
  </si>
  <si>
    <t>s MasterCard First</t>
  </si>
  <si>
    <t>201111507272ALV-150727175521</t>
  </si>
  <si>
    <t>Ansparen WS Annual Wolfgang Scherer</t>
  </si>
  <si>
    <t>AT262011130033819860</t>
  </si>
  <si>
    <t>Ansparen WS Annual</t>
  </si>
  <si>
    <t>201111508052AB3-DA1002012395</t>
  </si>
  <si>
    <t>Mathias Scherer Klarinette Mirjam Schiestl</t>
  </si>
  <si>
    <t>Mirjam Schiestl</t>
  </si>
  <si>
    <t>AT272011141035063396</t>
  </si>
  <si>
    <t>Mathias Scherer Klarinette</t>
  </si>
  <si>
    <t>201111508052AB3-DA1001012396</t>
  </si>
  <si>
    <t>AT141420020041075792 Wolfgang Scherer</t>
  </si>
  <si>
    <t>AT141420020041075792</t>
  </si>
  <si>
    <t>EASYATW1XXX</t>
  </si>
  <si>
    <t>142001508012UG20000019356498</t>
  </si>
  <si>
    <t>S BAUSPARKASSE VTR.NR. 329135962-8 Bausparkasse der österr. Spk. AG</t>
  </si>
  <si>
    <t>Bausparkasse der österr. Spk. AG</t>
  </si>
  <si>
    <t>AT382401203291359628</t>
  </si>
  <si>
    <t>BAOSATWWXXX</t>
  </si>
  <si>
    <t>WOLFGANG SCHERER</t>
  </si>
  <si>
    <t>s Bausparkasse 329135962-8 WOLFGANG SCHERER</t>
  </si>
  <si>
    <t>S BAUSPARKASSE VTR.NR. 329135962-8</t>
  </si>
  <si>
    <t>201111508052AAB-033607315712</t>
  </si>
  <si>
    <t>VERTRAG-NR. 00272-0052-000.Zahlung BUWOG - Bauen und Wohnen Gesellscha</t>
  </si>
  <si>
    <t>BUWOG - Bauen und Wohnen Gesellscha</t>
  </si>
  <si>
    <t>AT771200000660054008</t>
  </si>
  <si>
    <t>Scherer-Horner Johanna und Scherer</t>
  </si>
  <si>
    <t>VERTRAG-NR. 00272-0052-000.Zahlung per Bankeinzug.ZEITRAUM 01.08.15 BI S 31.0909,19 EUR + 97,43 EUR MWST.O BJEKT Wiener Strasse 62</t>
  </si>
  <si>
    <t>VERTRAG-NR. 00272-0052-000.Zahlung</t>
  </si>
  <si>
    <t>VERTRAG-NR. 00272-7748-000.Zahlung BUWOG - Bauen und Wohnen Gesellscha</t>
  </si>
  <si>
    <t>VERTRAG-NR. 00272-7748-000.Zahlung per Bankeinzug.ZEITRAUM 01.08.15 BI S 31.022,57 EUR + 4,52 EUR MWST.2.O BJEKT Wiener Strasse 62</t>
  </si>
  <si>
    <t>VERTRAG-NR. 00272-7748-000.Zahlung</t>
  </si>
  <si>
    <t>Vorschreibung 08/15-09/15 Teilnehme GIS Gebühren Info Service GmbH (FN</t>
  </si>
  <si>
    <t>GIS Gebühren Info Service GmbH (FN</t>
  </si>
  <si>
    <t>AT673100000404011011</t>
  </si>
  <si>
    <t>RZBAATWWXXX</t>
  </si>
  <si>
    <t>Vorschreibung 08/15-09/15 Teilnehme r: 1130044738 (inkl. 10 % USt: EUR3 ,23), 3002, Wiener Straße 60/11/2/9</t>
  </si>
  <si>
    <t>Vorschreibung 08/15-09/15 Teilnehme</t>
  </si>
  <si>
    <t>31000150803-0026829-0111940</t>
  </si>
  <si>
    <t xml:space="preserve">ENI 8103     8103  K2 05.08.um 18.11 </t>
  </si>
  <si>
    <t>ENI 8103     8103  K2 05.08.um 18.11</t>
  </si>
  <si>
    <t>201111508052ALB-181359496015</t>
  </si>
  <si>
    <t>IHR KT 4801012454 /0023099017/20150 WIENER LINIEN GmbH . Co KG</t>
  </si>
  <si>
    <t>WIENER LINIEN GmbH . Co KG</t>
  </si>
  <si>
    <t>AT051200000696216225</t>
  </si>
  <si>
    <t>IHR KT 4801012454 /0023099017/20150 731/BRUTTO inkl. 10Proz.Ust</t>
  </si>
  <si>
    <t>IHR KT 4801012454 /0023099017/20150</t>
  </si>
  <si>
    <t xml:space="preserve">BILLA DANKT  1432  K2 07.08.um 13.02 </t>
  </si>
  <si>
    <t>BILLA DANKT  1432  K2 07.08.um 13.02</t>
  </si>
  <si>
    <t>201111508072ALB-130311399869</t>
  </si>
  <si>
    <t>BOB RECHNUNG      07/15  5211994000 A1 Telekom Austria AG</t>
  </si>
  <si>
    <t>AT196000000090029486</t>
  </si>
  <si>
    <t>BOB RECHNUNG      07/15  5211994000 01499</t>
  </si>
  <si>
    <t>BOB RECHNUNG      07/15  5211994000</t>
  </si>
  <si>
    <t>600001508062AEI-BD7C8CZ3TE7H</t>
  </si>
  <si>
    <t>01.08.15-31.08 ABO SALZBURGER NACHR Salzburger Nachrichten</t>
  </si>
  <si>
    <t>Salzburger Nachrichten</t>
  </si>
  <si>
    <t>AT032040400000021246</t>
  </si>
  <si>
    <t>SBGSAT2SXXX</t>
  </si>
  <si>
    <t>Scherer-Horner Hanna</t>
  </si>
  <si>
    <t>01.08.15-31.08 ABO SALZBURGER NACHR ICHTEN/ K 2200938 R 10924536</t>
  </si>
  <si>
    <t>01.08.15-31.08 ABO SALZBURGER NACHR</t>
  </si>
  <si>
    <t>204041508062AEI-B6F22CYY6JIQ</t>
  </si>
  <si>
    <t>220001751938 Strom Teilbetrag NETTO WIEN ENERGIE GmbH</t>
  </si>
  <si>
    <t>WIEN ENERGIE GmbH</t>
  </si>
  <si>
    <t>AT391200000696216001</t>
  </si>
  <si>
    <t>220001751938 Strom Teilbetrag NETTO 78.00 +USt 15.60 /VST 3002, WienerS trase 60/11/9</t>
  </si>
  <si>
    <t>220001751938 Strom Teilbetrag NETTO</t>
  </si>
  <si>
    <t xml:space="preserve">HOFER DANKT  0714  K2 10.08.um 18.48 </t>
  </si>
  <si>
    <t>HOFER DANKT  0714  K2 10.08.um 18.48</t>
  </si>
  <si>
    <t>201111508102ALB-184916241081</t>
  </si>
  <si>
    <t xml:space="preserve">AUTOMAT   11023116 K2 12.08.um 13.33 </t>
  </si>
  <si>
    <t>AUTOMAT   11023116 K2 12.08.um 13.33</t>
  </si>
  <si>
    <t>201111508122ALB-133437681446</t>
  </si>
  <si>
    <t xml:space="preserve">HOFER DANKT  0714  K2 14.08.um 19.28 </t>
  </si>
  <si>
    <t>HOFER DANKT  0714  K2 14.08.um 19.28</t>
  </si>
  <si>
    <t>201111508142ALB-192858728174</t>
  </si>
  <si>
    <t>KDNR. 8300505200, TB JUL./AUG. 2015 WIEN ENERGIE GmbH</t>
  </si>
  <si>
    <t>AT031200000696282318</t>
  </si>
  <si>
    <t>KDNR. 8300505200, TB JUL./AUG. 2015 , NO: 3002 Purkersdorf, Wiener Stra sse 60-68/11/9</t>
  </si>
  <si>
    <t>KDNR. 8300505200, TB JUL./AUG. 2015</t>
  </si>
  <si>
    <t xml:space="preserve">HOFER DANKT  0714  K2 20.08.um 18.41 </t>
  </si>
  <si>
    <t>HOFER DANKT  0714  K2 20.08.um 18.41</t>
  </si>
  <si>
    <t>201111508202ALB-184200430270</t>
  </si>
  <si>
    <t xml:space="preserve">SCHNEIDER    0001  K2 22.08.um 11.51 </t>
  </si>
  <si>
    <t>SCHNEIDER    0001  K2 22.08.um 11.51</t>
  </si>
  <si>
    <t>201111508222ALB-115150054570</t>
  </si>
  <si>
    <t xml:space="preserve">BANKOMAT  00043831 K2 22.08.um 11.56 </t>
  </si>
  <si>
    <t>BANKOMAT  00043831 K2 22.08.um 11.56</t>
  </si>
  <si>
    <t>201111508222ALB-115656017154</t>
  </si>
  <si>
    <t xml:space="preserve">MERKUR DANKT 1500  K2 26.08.um 18.42 </t>
  </si>
  <si>
    <t>MERKUR DANKT 1500  K2 26.08.um 18.42</t>
  </si>
  <si>
    <t>201111508262ALB-184225523253</t>
  </si>
  <si>
    <t>Liquid 20150826 Wolfgang Scherer</t>
  </si>
  <si>
    <t>Liquid 20150826</t>
  </si>
  <si>
    <t>201111508262AIG-214619086146</t>
  </si>
  <si>
    <t>915301182793 W 12 PK Meidling</t>
  </si>
  <si>
    <t>W 12 PK Meidling</t>
  </si>
  <si>
    <t>AT640100000005240126</t>
  </si>
  <si>
    <t>201111508262AIG-214619415336</t>
  </si>
  <si>
    <t>Rechnungsnummer 7384648 elektor Verlag</t>
  </si>
  <si>
    <t>elektor Verlag</t>
  </si>
  <si>
    <t>AT576000000002308889</t>
  </si>
  <si>
    <t>Rechnungsnummer 7384648 Auftragsnummer 0370333 Abo-Nummer 177101 Kunde Wolfgang Scherer</t>
  </si>
  <si>
    <t>Rechnungsnummer 7384648</t>
  </si>
  <si>
    <t>201111508262AIG-214619804380</t>
  </si>
  <si>
    <t>153400710856 Wiener Rotes Kreuz - Spendenkonto</t>
  </si>
  <si>
    <t>Wiener Rotes Kreuz - Spendenkonto</t>
  </si>
  <si>
    <t>AT026000000090230000</t>
  </si>
  <si>
    <t>201111508262AIG-214620199248</t>
  </si>
  <si>
    <t>BOB RECHNUNG      08/15  5285295623 A1 Telekom Austria AG</t>
  </si>
  <si>
    <t>BOB RECHNUNG      08/15  5285295623 72846</t>
  </si>
  <si>
    <t>BOB RECHNUNG      08/15  5285295623</t>
  </si>
  <si>
    <t>600001508252AEI-7D494DQ9FL91</t>
  </si>
  <si>
    <t>BOB RECHNUNG      08/15  5285250913 A1 Telekom Austria AG</t>
  </si>
  <si>
    <t>BOB RECHNUNG      08/15  5285250913 70302</t>
  </si>
  <si>
    <t>BOB RECHNUNG      08/15  5285250913</t>
  </si>
  <si>
    <t>600001508252AEI-7D494DQ9FBBO</t>
  </si>
  <si>
    <t>Gehalt 9/15 IT-Services der SV GmbH</t>
  </si>
  <si>
    <t>IT-Services der SV GmbH</t>
  </si>
  <si>
    <t>AT881200050222000207</t>
  </si>
  <si>
    <t>SCHERER Wolfgang</t>
  </si>
  <si>
    <t>Gehalt 9/15</t>
  </si>
  <si>
    <t>12000150827C1883485PAS000136</t>
  </si>
  <si>
    <t xml:space="preserve">HOFER DANKT  0714  K2 29.08.um 15.01 </t>
  </si>
  <si>
    <t>HOFER DANKT  0714  K2 29.08.um 15.01</t>
  </si>
  <si>
    <t>201111508292ALB-150219907909</t>
  </si>
  <si>
    <t xml:space="preserve">QUICK-L   13002116 K2 30.08.um 18.18 </t>
  </si>
  <si>
    <t>QUICK-L   13002116 K2 30.08.um 18.18</t>
  </si>
  <si>
    <t>201111508302ALB-181945804458</t>
  </si>
  <si>
    <t xml:space="preserve">AUTOMAT   11023116 K2 31.08.um 14.44 </t>
  </si>
  <si>
    <t>AUTOMAT   11023116 K2 31.08.um 14.44</t>
  </si>
  <si>
    <t>201111508312ALB-144528333994</t>
  </si>
  <si>
    <t xml:space="preserve">SB-Auszahlung      K2 S10579 31.08/17:40 </t>
  </si>
  <si>
    <t>SB-Auszahlung      K2 S10579 31.08/17:40</t>
  </si>
  <si>
    <t>201111508312ALH-10579R400302</t>
  </si>
  <si>
    <t>Es wurden 41 Umsätze gefunden</t>
  </si>
  <si>
    <t>Leben</t>
  </si>
  <si>
    <t>Freizeit</t>
  </si>
  <si>
    <t>Luxus</t>
  </si>
  <si>
    <t>Vorsorge</t>
  </si>
  <si>
    <t>Unterhalt</t>
  </si>
  <si>
    <t>XFER</t>
  </si>
  <si>
    <t>---- 103106825 / 200007434491 ---- A1 Telekom Austria AG</t>
  </si>
  <si>
    <t>Paarberatung Ursula Novak</t>
  </si>
  <si>
    <t>Geschenk Georg Angelides</t>
  </si>
  <si>
    <t>Therme Wien Mathias&amp;Rafi&amp;Wolfgang</t>
  </si>
  <si>
    <t>Wienrwaldbad Purkersdorf</t>
  </si>
  <si>
    <t>Wienerwaldbad Purkersdorf</t>
  </si>
  <si>
    <t>Lindwurm Mathias&amp;Rafi&amp;Wolfgang</t>
  </si>
  <si>
    <t>Auto</t>
  </si>
  <si>
    <t>Abzug für nicht übliche Zahlungen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</si>
</sst>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d\ dd/mm/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quotePrefix="1"/>
    <xf numFmtId="164" fontId="0" fillId="0" borderId="0" xfId="0" applyNumberFormat="1"/>
    <xf numFmtId="43" fontId="0" fillId="0" borderId="0" xfId="1" applyNumberFormat="1" applyFont="1"/>
  </cellXfs>
  <cellStyles count="43">
    <cellStyle name="20% - Akzent1" xfId="20" builtinId="30" customBuiltin="1"/>
    <cellStyle name="20% - Akzent2" xfId="24" builtinId="34" customBuiltin="1"/>
    <cellStyle name="20% - Akzent3" xfId="28" builtinId="38" customBuiltin="1"/>
    <cellStyle name="20% - Akzent4" xfId="32" builtinId="42" customBuiltin="1"/>
    <cellStyle name="20% - Akzent5" xfId="36" builtinId="46" customBuiltin="1"/>
    <cellStyle name="20% - Akzent6" xfId="40" builtinId="50" customBuiltin="1"/>
    <cellStyle name="40% - Akzent1" xfId="21" builtinId="31" customBuiltin="1"/>
    <cellStyle name="40% - Akzent2" xfId="25" builtinId="35" customBuiltin="1"/>
    <cellStyle name="40% - Akzent3" xfId="29" builtinId="39" customBuiltin="1"/>
    <cellStyle name="40% - Akzent4" xfId="33" builtinId="43" customBuiltin="1"/>
    <cellStyle name="40% - Akzent5" xfId="37" builtinId="47" customBuiltin="1"/>
    <cellStyle name="40% - Akzent6" xfId="41" builtinId="51" customBuiltin="1"/>
    <cellStyle name="60% - Akzent1" xfId="22" builtinId="32" customBuiltin="1"/>
    <cellStyle name="60% - Akzent2" xfId="26" builtinId="36" customBuiltin="1"/>
    <cellStyle name="60% - Akzent3" xfId="30" builtinId="40" customBuiltin="1"/>
    <cellStyle name="60% - Akzent4" xfId="34" builtinId="44" customBuiltin="1"/>
    <cellStyle name="60% - Akzent5" xfId="38" builtinId="48" customBuiltin="1"/>
    <cellStyle name="60% - Akzent6" xfId="42" builtinId="52" customBuiltin="1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8" builtinId="25" customBuiltin="1"/>
    <cellStyle name="Erklärender Text" xfId="17" builtinId="53" customBuiltin="1"/>
    <cellStyle name="Gut" xfId="7" builtinId="26" customBuiltin="1"/>
    <cellStyle name="Neutral" xfId="9" builtinId="28" customBuiltin="1"/>
    <cellStyle name="Notiz" xfId="16" builtinId="10" customBuiltin="1"/>
    <cellStyle name="Schlecht" xfId="8" builtinId="27" customBuiltin="1"/>
    <cellStyle name="Standard" xfId="0" builtinId="0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" xfId="1" builtinId="4"/>
    <cellStyle name="Warnender Text" xfId="15" builtinId="11" customBuiltin="1"/>
    <cellStyle name="Zelle überprüfen" xfId="14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6"/>
  <sheetViews>
    <sheetView tabSelected="1" zoomScale="85" zoomScaleNormal="85" workbookViewId="0">
      <selection activeCell="C17" sqref="C17"/>
    </sheetView>
  </sheetViews>
  <sheetFormatPr baseColWidth="10" defaultRowHeight="15"/>
  <cols>
    <col min="1" max="1" width="72.140625" customWidth="1"/>
    <col min="2" max="2" width="13.7109375" style="3" bestFit="1" customWidth="1"/>
    <col min="5" max="11" width="11.42578125" customWidth="1"/>
    <col min="12" max="12" width="27.28515625" customWidth="1"/>
  </cols>
  <sheetData>
    <row r="1" spans="1:23">
      <c r="A1" t="s">
        <v>0</v>
      </c>
      <c r="B1" s="3" t="s">
        <v>1</v>
      </c>
      <c r="C1" t="s">
        <v>2</v>
      </c>
      <c r="D1" t="s">
        <v>3</v>
      </c>
      <c r="E1" t="s">
        <v>201</v>
      </c>
      <c r="F1" t="s">
        <v>205</v>
      </c>
      <c r="G1" t="s">
        <v>214</v>
      </c>
      <c r="H1" t="s">
        <v>204</v>
      </c>
      <c r="I1" t="s">
        <v>202</v>
      </c>
      <c r="J1" t="s">
        <v>203</v>
      </c>
      <c r="K1" t="s">
        <v>206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</row>
    <row r="2" spans="1:23">
      <c r="A2" s="2" t="s">
        <v>207</v>
      </c>
      <c r="B2" s="3">
        <v>42219</v>
      </c>
      <c r="C2">
        <v>-63.22</v>
      </c>
      <c r="D2" t="s">
        <v>16</v>
      </c>
      <c r="E2" s="4">
        <v>63.22</v>
      </c>
      <c r="F2" s="4"/>
      <c r="G2" s="4"/>
      <c r="H2" s="4"/>
      <c r="I2" s="4"/>
      <c r="J2" s="4"/>
      <c r="K2" s="4"/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s="1">
        <v>42219</v>
      </c>
      <c r="T2" t="s">
        <v>24</v>
      </c>
      <c r="U2" t="s">
        <v>17</v>
      </c>
      <c r="V2" t="s">
        <v>23</v>
      </c>
      <c r="W2" t="s">
        <v>25</v>
      </c>
    </row>
    <row r="3" spans="1:23">
      <c r="A3" t="s">
        <v>26</v>
      </c>
      <c r="B3" s="3">
        <v>42219</v>
      </c>
      <c r="C3">
        <v>-400</v>
      </c>
      <c r="D3" t="s">
        <v>16</v>
      </c>
      <c r="E3" s="4"/>
      <c r="F3" s="4">
        <v>400</v>
      </c>
      <c r="G3" s="4"/>
      <c r="H3" s="4"/>
      <c r="I3" s="4"/>
      <c r="J3" s="4"/>
      <c r="K3" s="4"/>
      <c r="L3" t="s">
        <v>27</v>
      </c>
      <c r="M3" t="s">
        <v>21</v>
      </c>
      <c r="N3" t="s">
        <v>22</v>
      </c>
      <c r="O3" t="s">
        <v>28</v>
      </c>
      <c r="P3" t="s">
        <v>29</v>
      </c>
      <c r="R3" t="s">
        <v>30</v>
      </c>
      <c r="S3" s="1">
        <v>42219</v>
      </c>
      <c r="T3" t="s">
        <v>30</v>
      </c>
      <c r="U3" t="s">
        <v>28</v>
      </c>
      <c r="V3" t="s">
        <v>30</v>
      </c>
      <c r="W3" t="s">
        <v>31</v>
      </c>
    </row>
    <row r="4" spans="1:23">
      <c r="A4" t="s">
        <v>32</v>
      </c>
      <c r="B4" s="3">
        <v>42219</v>
      </c>
      <c r="C4">
        <v>-18.25</v>
      </c>
      <c r="D4" t="s">
        <v>16</v>
      </c>
      <c r="E4" s="4"/>
      <c r="F4" s="4"/>
      <c r="G4" s="4"/>
      <c r="H4" s="4">
        <v>18.25</v>
      </c>
      <c r="I4" s="4"/>
      <c r="J4" s="4"/>
      <c r="K4" s="4"/>
      <c r="L4" t="s">
        <v>33</v>
      </c>
      <c r="M4" t="s">
        <v>34</v>
      </c>
      <c r="N4" t="s">
        <v>35</v>
      </c>
      <c r="O4" t="s">
        <v>20</v>
      </c>
      <c r="P4" t="s">
        <v>21</v>
      </c>
      <c r="Q4" t="s">
        <v>22</v>
      </c>
      <c r="R4" t="s">
        <v>36</v>
      </c>
      <c r="S4" s="1">
        <v>42219</v>
      </c>
      <c r="T4" t="s">
        <v>37</v>
      </c>
      <c r="U4" t="s">
        <v>33</v>
      </c>
      <c r="V4" t="s">
        <v>36</v>
      </c>
      <c r="W4">
        <v>1.20001507230846E+27</v>
      </c>
    </row>
    <row r="5" spans="1:23">
      <c r="A5" t="s">
        <v>38</v>
      </c>
      <c r="B5" s="3">
        <v>42219</v>
      </c>
      <c r="C5">
        <v>-154.53</v>
      </c>
      <c r="D5" t="s">
        <v>16</v>
      </c>
      <c r="E5" s="4"/>
      <c r="F5" s="4">
        <v>154.53</v>
      </c>
      <c r="G5" s="4"/>
      <c r="H5" s="4"/>
      <c r="I5" s="4"/>
      <c r="J5" s="4"/>
      <c r="K5" s="4"/>
      <c r="L5" t="s">
        <v>39</v>
      </c>
      <c r="M5" t="s">
        <v>40</v>
      </c>
      <c r="N5" t="s">
        <v>35</v>
      </c>
      <c r="O5" t="s">
        <v>41</v>
      </c>
      <c r="P5" t="s">
        <v>21</v>
      </c>
      <c r="Q5" t="s">
        <v>22</v>
      </c>
      <c r="R5" t="s">
        <v>42</v>
      </c>
      <c r="S5" s="1">
        <v>42219</v>
      </c>
      <c r="T5" t="s">
        <v>43</v>
      </c>
      <c r="U5" t="s">
        <v>44</v>
      </c>
      <c r="V5" t="s">
        <v>42</v>
      </c>
      <c r="W5">
        <v>1.20001507300846E+27</v>
      </c>
    </row>
    <row r="6" spans="1:23">
      <c r="A6" t="s">
        <v>45</v>
      </c>
      <c r="B6" s="3">
        <v>42219</v>
      </c>
      <c r="C6">
        <v>-50</v>
      </c>
      <c r="D6" t="s">
        <v>16</v>
      </c>
      <c r="E6" s="4"/>
      <c r="F6" s="4"/>
      <c r="G6" s="4"/>
      <c r="H6" s="4">
        <v>50</v>
      </c>
      <c r="I6" s="4"/>
      <c r="J6" s="4"/>
      <c r="K6" s="4"/>
      <c r="L6" t="s">
        <v>46</v>
      </c>
      <c r="M6" t="s">
        <v>47</v>
      </c>
      <c r="N6" t="s">
        <v>35</v>
      </c>
      <c r="O6" t="s">
        <v>20</v>
      </c>
      <c r="P6" t="s">
        <v>21</v>
      </c>
      <c r="Q6" t="s">
        <v>22</v>
      </c>
      <c r="R6" t="s">
        <v>48</v>
      </c>
      <c r="S6" s="1">
        <v>42219</v>
      </c>
      <c r="T6" t="s">
        <v>48</v>
      </c>
      <c r="U6" t="s">
        <v>46</v>
      </c>
      <c r="V6" t="s">
        <v>48</v>
      </c>
      <c r="W6">
        <v>1.20001507230859E+27</v>
      </c>
    </row>
    <row r="7" spans="1:23">
      <c r="A7" t="s">
        <v>49</v>
      </c>
      <c r="B7" s="3">
        <v>42219</v>
      </c>
      <c r="C7">
        <v>-54.08</v>
      </c>
      <c r="D7" t="s">
        <v>16</v>
      </c>
      <c r="E7" s="4"/>
      <c r="F7" s="4"/>
      <c r="G7" s="4"/>
      <c r="H7" s="4">
        <v>54.08</v>
      </c>
      <c r="I7" s="4"/>
      <c r="J7" s="4"/>
      <c r="K7" s="4"/>
      <c r="L7" t="s">
        <v>46</v>
      </c>
      <c r="M7" t="s">
        <v>47</v>
      </c>
      <c r="N7" t="s">
        <v>35</v>
      </c>
      <c r="O7" t="s">
        <v>20</v>
      </c>
      <c r="P7" t="s">
        <v>21</v>
      </c>
      <c r="Q7" t="s">
        <v>22</v>
      </c>
      <c r="R7" t="s">
        <v>50</v>
      </c>
      <c r="S7" s="1">
        <v>42219</v>
      </c>
      <c r="T7" t="s">
        <v>50</v>
      </c>
      <c r="U7" t="s">
        <v>46</v>
      </c>
      <c r="V7" t="s">
        <v>50</v>
      </c>
      <c r="W7">
        <v>1.20001507230857E+27</v>
      </c>
    </row>
    <row r="8" spans="1:23">
      <c r="A8" t="s">
        <v>51</v>
      </c>
      <c r="B8" s="3">
        <v>42217</v>
      </c>
      <c r="C8">
        <v>-82.42</v>
      </c>
      <c r="D8" t="s">
        <v>16</v>
      </c>
      <c r="E8" s="4">
        <v>82.42</v>
      </c>
      <c r="F8" s="4"/>
      <c r="G8" s="4"/>
      <c r="H8" s="4"/>
      <c r="I8" s="4"/>
      <c r="J8" s="4"/>
      <c r="K8" s="4"/>
      <c r="M8">
        <v>40100101600</v>
      </c>
      <c r="N8">
        <v>20111</v>
      </c>
      <c r="P8">
        <v>33836760</v>
      </c>
      <c r="Q8">
        <v>20111</v>
      </c>
      <c r="S8" s="1">
        <v>42219</v>
      </c>
      <c r="T8" t="s">
        <v>52</v>
      </c>
      <c r="U8" t="s">
        <v>53</v>
      </c>
      <c r="W8" t="s">
        <v>54</v>
      </c>
    </row>
    <row r="9" spans="1:23">
      <c r="A9" t="s">
        <v>55</v>
      </c>
      <c r="B9" s="3">
        <v>42219</v>
      </c>
      <c r="C9">
        <v>-91.02</v>
      </c>
      <c r="D9" t="s">
        <v>16</v>
      </c>
      <c r="E9" s="4">
        <v>91.02</v>
      </c>
      <c r="F9" s="4"/>
      <c r="G9" s="4"/>
      <c r="H9" s="4"/>
      <c r="I9" s="4"/>
      <c r="J9" s="4"/>
      <c r="K9" s="4"/>
      <c r="M9">
        <v>40100101600</v>
      </c>
      <c r="N9">
        <v>20111</v>
      </c>
      <c r="P9">
        <v>33836760</v>
      </c>
      <c r="Q9">
        <v>20111</v>
      </c>
      <c r="S9" s="1">
        <v>42220</v>
      </c>
      <c r="T9" t="s">
        <v>56</v>
      </c>
      <c r="W9" t="s">
        <v>57</v>
      </c>
    </row>
    <row r="10" spans="1:23">
      <c r="A10" t="s">
        <v>58</v>
      </c>
      <c r="B10" s="3">
        <v>42220</v>
      </c>
      <c r="C10">
        <v>-237.34</v>
      </c>
      <c r="D10" t="s">
        <v>16</v>
      </c>
      <c r="E10" s="4"/>
      <c r="F10" s="4"/>
      <c r="G10" s="4"/>
      <c r="H10" s="4"/>
      <c r="I10" s="4"/>
      <c r="J10" s="4">
        <v>237.34</v>
      </c>
      <c r="K10" s="4"/>
      <c r="L10" t="s">
        <v>59</v>
      </c>
      <c r="M10" t="s">
        <v>60</v>
      </c>
      <c r="N10" t="s">
        <v>22</v>
      </c>
      <c r="O10" t="s">
        <v>61</v>
      </c>
      <c r="P10" t="s">
        <v>21</v>
      </c>
      <c r="Q10">
        <v>20111</v>
      </c>
      <c r="R10" t="s">
        <v>62</v>
      </c>
      <c r="S10" s="1">
        <v>42220</v>
      </c>
      <c r="T10" t="s">
        <v>63</v>
      </c>
      <c r="U10" t="s">
        <v>64</v>
      </c>
      <c r="V10" t="s">
        <v>62</v>
      </c>
      <c r="W10" t="s">
        <v>65</v>
      </c>
    </row>
    <row r="11" spans="1:23">
      <c r="A11" t="s">
        <v>66</v>
      </c>
      <c r="B11" s="3">
        <v>42221</v>
      </c>
      <c r="C11">
        <v>-400</v>
      </c>
      <c r="D11" t="s">
        <v>16</v>
      </c>
      <c r="E11" s="4"/>
      <c r="F11" s="4"/>
      <c r="G11" s="4"/>
      <c r="H11" s="4"/>
      <c r="I11" s="4"/>
      <c r="J11" s="4"/>
      <c r="K11" s="4">
        <v>400</v>
      </c>
      <c r="L11" t="s">
        <v>27</v>
      </c>
      <c r="M11" t="s">
        <v>21</v>
      </c>
      <c r="N11" t="s">
        <v>22</v>
      </c>
      <c r="O11" t="s">
        <v>27</v>
      </c>
      <c r="P11" t="s">
        <v>67</v>
      </c>
      <c r="R11" t="s">
        <v>68</v>
      </c>
      <c r="S11" s="1">
        <v>42221</v>
      </c>
      <c r="T11" t="s">
        <v>68</v>
      </c>
      <c r="U11" t="s">
        <v>27</v>
      </c>
      <c r="V11" t="s">
        <v>68</v>
      </c>
      <c r="W11" t="s">
        <v>69</v>
      </c>
    </row>
    <row r="12" spans="1:23">
      <c r="A12" t="s">
        <v>70</v>
      </c>
      <c r="B12" s="3">
        <v>42221</v>
      </c>
      <c r="C12">
        <v>-76.5</v>
      </c>
      <c r="D12" t="s">
        <v>16</v>
      </c>
      <c r="E12" s="4"/>
      <c r="F12" s="4">
        <v>76.5</v>
      </c>
      <c r="G12" s="4"/>
      <c r="H12" s="4"/>
      <c r="I12" s="4"/>
      <c r="J12" s="4"/>
      <c r="K12" s="4"/>
      <c r="L12" t="s">
        <v>27</v>
      </c>
      <c r="M12" t="s">
        <v>21</v>
      </c>
      <c r="N12" t="s">
        <v>22</v>
      </c>
      <c r="O12" t="s">
        <v>71</v>
      </c>
      <c r="P12" t="s">
        <v>72</v>
      </c>
      <c r="R12" t="s">
        <v>73</v>
      </c>
      <c r="S12" s="1">
        <v>42221</v>
      </c>
      <c r="T12" t="s">
        <v>73</v>
      </c>
      <c r="U12" t="s">
        <v>71</v>
      </c>
      <c r="V12" t="s">
        <v>73</v>
      </c>
      <c r="W12" t="s">
        <v>74</v>
      </c>
    </row>
    <row r="13" spans="1:23">
      <c r="A13" t="s">
        <v>75</v>
      </c>
      <c r="B13" s="3">
        <v>42221</v>
      </c>
      <c r="C13">
        <v>-211.64</v>
      </c>
      <c r="D13" t="s">
        <v>16</v>
      </c>
      <c r="E13" s="4">
        <v>211.64</v>
      </c>
      <c r="F13" s="4"/>
      <c r="G13" s="4"/>
      <c r="H13" s="4"/>
      <c r="I13" s="4"/>
      <c r="J13" s="4"/>
      <c r="K13" s="4"/>
      <c r="L13" t="s">
        <v>27</v>
      </c>
      <c r="M13" t="s">
        <v>76</v>
      </c>
      <c r="N13" t="s">
        <v>77</v>
      </c>
      <c r="O13" t="s">
        <v>27</v>
      </c>
      <c r="P13" t="s">
        <v>21</v>
      </c>
      <c r="Q13" t="s">
        <v>22</v>
      </c>
      <c r="R13" t="s">
        <v>76</v>
      </c>
      <c r="S13" s="1">
        <v>42221</v>
      </c>
      <c r="T13" t="s">
        <v>76</v>
      </c>
      <c r="U13" t="s">
        <v>27</v>
      </c>
      <c r="V13" t="s">
        <v>76</v>
      </c>
      <c r="W13" t="s">
        <v>78</v>
      </c>
    </row>
    <row r="14" spans="1:23">
      <c r="A14" t="s">
        <v>79</v>
      </c>
      <c r="B14" s="3">
        <v>42221</v>
      </c>
      <c r="C14">
        <v>-50</v>
      </c>
      <c r="D14" t="s">
        <v>16</v>
      </c>
      <c r="E14" s="4"/>
      <c r="F14" s="4"/>
      <c r="G14" s="4"/>
      <c r="H14" s="4">
        <v>50</v>
      </c>
      <c r="I14" s="4"/>
      <c r="J14" s="4"/>
      <c r="K14" s="4"/>
      <c r="L14" t="s">
        <v>80</v>
      </c>
      <c r="M14" t="s">
        <v>81</v>
      </c>
      <c r="N14" t="s">
        <v>82</v>
      </c>
      <c r="O14" t="s">
        <v>83</v>
      </c>
      <c r="P14" t="s">
        <v>21</v>
      </c>
      <c r="Q14">
        <v>20111</v>
      </c>
      <c r="R14" t="s">
        <v>84</v>
      </c>
      <c r="S14" s="1">
        <v>42221</v>
      </c>
      <c r="T14" t="s">
        <v>85</v>
      </c>
      <c r="U14" t="s">
        <v>80</v>
      </c>
      <c r="V14" t="s">
        <v>84</v>
      </c>
      <c r="W14" t="s">
        <v>86</v>
      </c>
    </row>
    <row r="15" spans="1:23">
      <c r="A15" t="s">
        <v>87</v>
      </c>
      <c r="B15" s="3">
        <v>42221</v>
      </c>
      <c r="C15">
        <v>-1006.62</v>
      </c>
      <c r="D15" t="s">
        <v>16</v>
      </c>
      <c r="E15" s="4">
        <v>1006.62</v>
      </c>
      <c r="F15" s="4"/>
      <c r="G15" s="4"/>
      <c r="H15" s="4"/>
      <c r="I15" s="4"/>
      <c r="J15" s="4"/>
      <c r="K15" s="4"/>
      <c r="L15" t="s">
        <v>88</v>
      </c>
      <c r="M15" t="s">
        <v>89</v>
      </c>
      <c r="N15" t="s">
        <v>35</v>
      </c>
      <c r="O15" t="s">
        <v>90</v>
      </c>
      <c r="P15" t="s">
        <v>21</v>
      </c>
      <c r="Q15" t="s">
        <v>22</v>
      </c>
      <c r="R15" t="s">
        <v>91</v>
      </c>
      <c r="S15" s="1">
        <v>42221</v>
      </c>
      <c r="T15" t="s">
        <v>92</v>
      </c>
      <c r="U15" t="s">
        <v>88</v>
      </c>
      <c r="V15" t="s">
        <v>91</v>
      </c>
      <c r="W15">
        <v>1.20001507311147E+27</v>
      </c>
    </row>
    <row r="16" spans="1:23">
      <c r="A16" t="s">
        <v>93</v>
      </c>
      <c r="B16" s="3">
        <v>42221</v>
      </c>
      <c r="C16">
        <v>-27.09</v>
      </c>
      <c r="D16" t="s">
        <v>16</v>
      </c>
      <c r="E16" s="4">
        <v>27.09</v>
      </c>
      <c r="F16" s="4"/>
      <c r="G16" s="4"/>
      <c r="H16" s="4"/>
      <c r="I16" s="4"/>
      <c r="J16" s="4"/>
      <c r="K16" s="4"/>
      <c r="L16" t="s">
        <v>88</v>
      </c>
      <c r="M16" t="s">
        <v>89</v>
      </c>
      <c r="N16" t="s">
        <v>35</v>
      </c>
      <c r="O16" t="s">
        <v>90</v>
      </c>
      <c r="P16" t="s">
        <v>21</v>
      </c>
      <c r="Q16" t="s">
        <v>22</v>
      </c>
      <c r="R16" t="s">
        <v>94</v>
      </c>
      <c r="S16" s="1">
        <v>42221</v>
      </c>
      <c r="T16" t="s">
        <v>95</v>
      </c>
      <c r="U16" t="s">
        <v>88</v>
      </c>
      <c r="V16" t="s">
        <v>94</v>
      </c>
      <c r="W16">
        <v>1.20001507311147E+27</v>
      </c>
    </row>
    <row r="17" spans="1:23">
      <c r="A17" t="s">
        <v>96</v>
      </c>
      <c r="B17" s="3">
        <v>42221</v>
      </c>
      <c r="C17">
        <v>-48.15</v>
      </c>
      <c r="D17" t="s">
        <v>16</v>
      </c>
      <c r="E17" s="4">
        <v>48.15</v>
      </c>
      <c r="F17" s="4"/>
      <c r="G17" s="4"/>
      <c r="H17" s="4"/>
      <c r="I17" s="4"/>
      <c r="J17" s="4"/>
      <c r="K17" s="4"/>
      <c r="L17" t="s">
        <v>97</v>
      </c>
      <c r="M17" t="s">
        <v>98</v>
      </c>
      <c r="N17" t="s">
        <v>99</v>
      </c>
      <c r="O17" t="s">
        <v>27</v>
      </c>
      <c r="P17" t="s">
        <v>21</v>
      </c>
      <c r="Q17" t="s">
        <v>22</v>
      </c>
      <c r="R17" t="s">
        <v>100</v>
      </c>
      <c r="S17" s="1">
        <v>42221</v>
      </c>
      <c r="T17" t="s">
        <v>101</v>
      </c>
      <c r="U17" t="s">
        <v>97</v>
      </c>
      <c r="V17" t="s">
        <v>100</v>
      </c>
      <c r="W17" t="s">
        <v>102</v>
      </c>
    </row>
    <row r="18" spans="1:23">
      <c r="A18" t="s">
        <v>103</v>
      </c>
      <c r="B18" s="3">
        <v>42221</v>
      </c>
      <c r="C18">
        <v>-35.58</v>
      </c>
      <c r="D18" t="s">
        <v>16</v>
      </c>
      <c r="E18" s="4"/>
      <c r="F18" s="4"/>
      <c r="G18" s="4">
        <v>35.58</v>
      </c>
      <c r="H18" s="4"/>
      <c r="I18" s="4"/>
      <c r="J18" s="4"/>
      <c r="K18" s="4"/>
      <c r="M18">
        <v>40100101600</v>
      </c>
      <c r="N18">
        <v>20111</v>
      </c>
      <c r="P18">
        <v>33836760</v>
      </c>
      <c r="Q18">
        <v>20111</v>
      </c>
      <c r="S18" s="1">
        <v>42221</v>
      </c>
      <c r="T18" t="s">
        <v>104</v>
      </c>
      <c r="W18" t="s">
        <v>105</v>
      </c>
    </row>
    <row r="19" spans="1:23">
      <c r="A19" t="s">
        <v>106</v>
      </c>
      <c r="B19" s="3">
        <v>42222</v>
      </c>
      <c r="C19">
        <v>-31.25</v>
      </c>
      <c r="D19" t="s">
        <v>16</v>
      </c>
      <c r="E19" s="4">
        <v>31.25</v>
      </c>
      <c r="F19" s="4"/>
      <c r="G19" s="4"/>
      <c r="H19" s="4"/>
      <c r="I19" s="4"/>
      <c r="J19" s="4"/>
      <c r="K19" s="4"/>
      <c r="L19" t="s">
        <v>107</v>
      </c>
      <c r="M19" t="s">
        <v>108</v>
      </c>
      <c r="N19" t="s">
        <v>35</v>
      </c>
      <c r="O19" t="s">
        <v>61</v>
      </c>
      <c r="P19" t="s">
        <v>21</v>
      </c>
      <c r="Q19" t="s">
        <v>22</v>
      </c>
      <c r="R19" t="s">
        <v>109</v>
      </c>
      <c r="S19" s="1">
        <v>42222</v>
      </c>
      <c r="T19" t="s">
        <v>110</v>
      </c>
      <c r="U19" t="s">
        <v>107</v>
      </c>
      <c r="V19" t="s">
        <v>109</v>
      </c>
      <c r="W19">
        <v>1.2000150803102601E+27</v>
      </c>
    </row>
    <row r="20" spans="1:23">
      <c r="A20" t="s">
        <v>212</v>
      </c>
      <c r="B20" s="3">
        <v>42222</v>
      </c>
      <c r="E20" s="4"/>
      <c r="F20" s="4"/>
      <c r="G20" s="4"/>
      <c r="H20" s="4"/>
      <c r="I20" s="4">
        <v>8.5</v>
      </c>
      <c r="J20" s="4"/>
      <c r="K20" s="4"/>
      <c r="S20" s="1"/>
    </row>
    <row r="21" spans="1:23">
      <c r="A21" t="s">
        <v>111</v>
      </c>
      <c r="B21" s="3">
        <v>42223</v>
      </c>
      <c r="C21">
        <v>-41.39</v>
      </c>
      <c r="D21" t="s">
        <v>16</v>
      </c>
      <c r="E21" s="4">
        <v>41.39</v>
      </c>
      <c r="F21" s="4"/>
      <c r="G21" s="4"/>
      <c r="H21" s="4"/>
      <c r="I21" s="4"/>
      <c r="J21" s="4"/>
      <c r="K21" s="4"/>
      <c r="M21">
        <v>40100101600</v>
      </c>
      <c r="N21">
        <v>20111</v>
      </c>
      <c r="P21">
        <v>33836760</v>
      </c>
      <c r="Q21">
        <v>20111</v>
      </c>
      <c r="S21" s="1">
        <v>42223</v>
      </c>
      <c r="T21" t="s">
        <v>112</v>
      </c>
      <c r="W21" t="s">
        <v>113</v>
      </c>
    </row>
    <row r="22" spans="1:23">
      <c r="A22" t="s">
        <v>209</v>
      </c>
      <c r="B22" s="3">
        <v>42224</v>
      </c>
      <c r="E22" s="4"/>
      <c r="F22" s="4"/>
      <c r="G22" s="4"/>
      <c r="H22" s="4"/>
      <c r="I22" s="4">
        <v>10.3</v>
      </c>
      <c r="J22" s="4"/>
      <c r="K22" s="4"/>
      <c r="S22" s="1"/>
    </row>
    <row r="23" spans="1:23">
      <c r="A23" t="s">
        <v>211</v>
      </c>
      <c r="B23" s="3">
        <v>42225</v>
      </c>
      <c r="E23" s="4"/>
      <c r="F23" s="4"/>
      <c r="G23" s="4"/>
      <c r="H23" s="4"/>
      <c r="I23" s="4">
        <v>7</v>
      </c>
      <c r="J23" s="4"/>
      <c r="K23" s="4"/>
      <c r="S23" s="1"/>
    </row>
    <row r="24" spans="1:23">
      <c r="A24" t="s">
        <v>114</v>
      </c>
      <c r="B24" s="3">
        <v>42226</v>
      </c>
      <c r="C24">
        <v>-13.9</v>
      </c>
      <c r="D24" t="s">
        <v>16</v>
      </c>
      <c r="E24" s="4">
        <v>31.9</v>
      </c>
      <c r="F24" s="4"/>
      <c r="G24" s="4"/>
      <c r="H24" s="4"/>
      <c r="I24" s="4"/>
      <c r="J24" s="4"/>
      <c r="K24" s="4"/>
      <c r="L24" t="s">
        <v>17</v>
      </c>
      <c r="M24" t="s">
        <v>115</v>
      </c>
      <c r="N24" t="s">
        <v>19</v>
      </c>
      <c r="O24" t="s">
        <v>27</v>
      </c>
      <c r="P24" t="s">
        <v>21</v>
      </c>
      <c r="Q24" t="s">
        <v>22</v>
      </c>
      <c r="R24" t="s">
        <v>116</v>
      </c>
      <c r="S24" s="1">
        <v>42226</v>
      </c>
      <c r="T24" t="s">
        <v>117</v>
      </c>
      <c r="U24" t="s">
        <v>17</v>
      </c>
      <c r="V24" t="s">
        <v>116</v>
      </c>
      <c r="W24" t="s">
        <v>118</v>
      </c>
    </row>
    <row r="25" spans="1:23">
      <c r="A25" t="s">
        <v>119</v>
      </c>
      <c r="B25" s="3">
        <v>42226</v>
      </c>
      <c r="C25">
        <v>-27.74</v>
      </c>
      <c r="D25" t="s">
        <v>16</v>
      </c>
      <c r="E25" s="4"/>
      <c r="F25" s="4"/>
      <c r="G25" s="4"/>
      <c r="H25" s="4"/>
      <c r="I25" s="4">
        <v>27.74</v>
      </c>
      <c r="J25" s="4"/>
      <c r="K25" s="4"/>
      <c r="L25" t="s">
        <v>120</v>
      </c>
      <c r="M25" t="s">
        <v>121</v>
      </c>
      <c r="N25" t="s">
        <v>122</v>
      </c>
      <c r="O25" t="s">
        <v>123</v>
      </c>
      <c r="P25" t="s">
        <v>21</v>
      </c>
      <c r="Q25" t="s">
        <v>22</v>
      </c>
      <c r="R25" t="s">
        <v>124</v>
      </c>
      <c r="S25" s="1">
        <v>42226</v>
      </c>
      <c r="T25" t="s">
        <v>125</v>
      </c>
      <c r="U25" t="s">
        <v>120</v>
      </c>
      <c r="V25" t="s">
        <v>124</v>
      </c>
      <c r="W25" t="s">
        <v>126</v>
      </c>
    </row>
    <row r="26" spans="1:23">
      <c r="A26" t="s">
        <v>127</v>
      </c>
      <c r="B26" s="3">
        <v>42226</v>
      </c>
      <c r="C26">
        <v>-93.6</v>
      </c>
      <c r="D26" t="s">
        <v>16</v>
      </c>
      <c r="E26" s="4">
        <v>93.6</v>
      </c>
      <c r="F26" s="4"/>
      <c r="G26" s="4"/>
      <c r="H26" s="4"/>
      <c r="I26" s="4"/>
      <c r="J26" s="4"/>
      <c r="K26" s="4"/>
      <c r="L26" t="s">
        <v>128</v>
      </c>
      <c r="M26" t="s">
        <v>129</v>
      </c>
      <c r="N26" t="s">
        <v>35</v>
      </c>
      <c r="O26" t="s">
        <v>27</v>
      </c>
      <c r="P26" t="s">
        <v>21</v>
      </c>
      <c r="Q26" t="s">
        <v>22</v>
      </c>
      <c r="R26" t="s">
        <v>130</v>
      </c>
      <c r="S26" s="1">
        <v>42226</v>
      </c>
      <c r="T26" t="s">
        <v>131</v>
      </c>
      <c r="U26" t="s">
        <v>128</v>
      </c>
      <c r="V26" t="s">
        <v>130</v>
      </c>
      <c r="W26">
        <v>1.20001507270517E+27</v>
      </c>
    </row>
    <row r="27" spans="1:23">
      <c r="A27" t="s">
        <v>132</v>
      </c>
      <c r="B27" s="3">
        <v>42226</v>
      </c>
      <c r="C27">
        <v>-66.92</v>
      </c>
      <c r="D27" t="s">
        <v>16</v>
      </c>
      <c r="E27" s="4">
        <v>66.92</v>
      </c>
      <c r="F27" s="4"/>
      <c r="G27" s="4"/>
      <c r="H27" s="4"/>
      <c r="I27" s="4"/>
      <c r="J27" s="4"/>
      <c r="K27" s="4"/>
      <c r="M27">
        <v>40100101600</v>
      </c>
      <c r="N27">
        <v>20111</v>
      </c>
      <c r="P27">
        <v>33836760</v>
      </c>
      <c r="Q27">
        <v>20111</v>
      </c>
      <c r="S27" s="1">
        <v>42226</v>
      </c>
      <c r="T27" t="s">
        <v>133</v>
      </c>
      <c r="W27" t="s">
        <v>134</v>
      </c>
    </row>
    <row r="28" spans="1:23">
      <c r="A28" t="s">
        <v>135</v>
      </c>
      <c r="B28" s="3">
        <v>42228</v>
      </c>
      <c r="C28">
        <v>-190</v>
      </c>
      <c r="D28" t="s">
        <v>16</v>
      </c>
      <c r="E28" s="4">
        <f>K28-F32</f>
        <v>60</v>
      </c>
      <c r="F28" s="4"/>
      <c r="G28" s="4"/>
      <c r="H28" s="4"/>
      <c r="I28" s="4"/>
      <c r="J28" s="4"/>
      <c r="K28" s="4">
        <v>190</v>
      </c>
      <c r="M28">
        <v>40100101600</v>
      </c>
      <c r="N28">
        <v>20111</v>
      </c>
      <c r="P28">
        <v>33836760</v>
      </c>
      <c r="Q28">
        <v>20111</v>
      </c>
      <c r="S28" s="1">
        <v>42228</v>
      </c>
      <c r="T28" t="s">
        <v>136</v>
      </c>
      <c r="W28" t="s">
        <v>137</v>
      </c>
    </row>
    <row r="29" spans="1:23">
      <c r="A29" t="s">
        <v>138</v>
      </c>
      <c r="B29" s="3">
        <v>42230</v>
      </c>
      <c r="C29">
        <v>-55.2</v>
      </c>
      <c r="D29" t="s">
        <v>16</v>
      </c>
      <c r="E29" s="4">
        <v>55.2</v>
      </c>
      <c r="F29" s="4"/>
      <c r="G29" s="4"/>
      <c r="H29" s="4"/>
      <c r="I29" s="4"/>
      <c r="J29" s="4"/>
      <c r="K29" s="4"/>
      <c r="M29">
        <v>40100101600</v>
      </c>
      <c r="N29">
        <v>20111</v>
      </c>
      <c r="P29">
        <v>33836760</v>
      </c>
      <c r="Q29">
        <v>20111</v>
      </c>
      <c r="S29" s="1">
        <v>42233</v>
      </c>
      <c r="T29" t="s">
        <v>139</v>
      </c>
      <c r="W29" t="s">
        <v>140</v>
      </c>
    </row>
    <row r="30" spans="1:23">
      <c r="A30" t="s">
        <v>141</v>
      </c>
      <c r="B30" s="3">
        <v>42233</v>
      </c>
      <c r="C30">
        <v>-362</v>
      </c>
      <c r="D30" t="s">
        <v>16</v>
      </c>
      <c r="E30" s="4">
        <v>362</v>
      </c>
      <c r="F30" s="4"/>
      <c r="G30" s="4"/>
      <c r="H30" s="4"/>
      <c r="I30" s="4"/>
      <c r="J30" s="4"/>
      <c r="K30" s="4"/>
      <c r="L30" t="s">
        <v>128</v>
      </c>
      <c r="M30" t="s">
        <v>142</v>
      </c>
      <c r="N30" t="s">
        <v>35</v>
      </c>
      <c r="O30" t="s">
        <v>27</v>
      </c>
      <c r="P30" t="s">
        <v>21</v>
      </c>
      <c r="Q30" t="s">
        <v>22</v>
      </c>
      <c r="R30" t="s">
        <v>143</v>
      </c>
      <c r="S30" s="1">
        <v>42233</v>
      </c>
      <c r="T30" t="s">
        <v>144</v>
      </c>
      <c r="U30" t="s">
        <v>128</v>
      </c>
      <c r="V30" t="s">
        <v>143</v>
      </c>
      <c r="W30">
        <v>1.2000150806152201E+27</v>
      </c>
    </row>
    <row r="31" spans="1:23">
      <c r="A31" t="s">
        <v>145</v>
      </c>
      <c r="B31" s="3">
        <v>42236</v>
      </c>
      <c r="C31">
        <v>-17.48</v>
      </c>
      <c r="D31" t="s">
        <v>16</v>
      </c>
      <c r="E31" s="4">
        <v>17.48</v>
      </c>
      <c r="F31" s="4"/>
      <c r="G31" s="4"/>
      <c r="H31" s="4"/>
      <c r="I31" s="4"/>
      <c r="J31" s="4"/>
      <c r="K31" s="4"/>
      <c r="M31">
        <v>40100101600</v>
      </c>
      <c r="N31">
        <v>20111</v>
      </c>
      <c r="P31">
        <v>33836760</v>
      </c>
      <c r="Q31">
        <v>20111</v>
      </c>
      <c r="S31" s="1">
        <v>42236</v>
      </c>
      <c r="T31" t="s">
        <v>146</v>
      </c>
      <c r="W31" t="s">
        <v>147</v>
      </c>
    </row>
    <row r="32" spans="1:23">
      <c r="A32" t="s">
        <v>208</v>
      </c>
      <c r="B32" s="3">
        <v>42237</v>
      </c>
      <c r="E32" s="4"/>
      <c r="F32" s="4">
        <v>130</v>
      </c>
      <c r="G32" s="4"/>
      <c r="H32" s="4"/>
      <c r="I32" s="4"/>
      <c r="J32" s="4"/>
      <c r="K32" s="4"/>
      <c r="S32" s="1"/>
    </row>
    <row r="33" spans="1:23">
      <c r="A33" t="s">
        <v>148</v>
      </c>
      <c r="B33" s="3">
        <v>42238</v>
      </c>
      <c r="C33">
        <v>-11</v>
      </c>
      <c r="D33" t="s">
        <v>16</v>
      </c>
      <c r="E33" s="4">
        <v>11</v>
      </c>
      <c r="F33" s="4"/>
      <c r="G33" s="4"/>
      <c r="H33" s="4"/>
      <c r="I33" s="4"/>
      <c r="J33" s="4"/>
      <c r="K33" s="4"/>
      <c r="M33">
        <v>40100101600</v>
      </c>
      <c r="N33">
        <v>20111</v>
      </c>
      <c r="P33">
        <v>33836760</v>
      </c>
      <c r="Q33">
        <v>20111</v>
      </c>
      <c r="S33" s="1">
        <v>42240</v>
      </c>
      <c r="T33" t="s">
        <v>149</v>
      </c>
      <c r="W33" t="s">
        <v>150</v>
      </c>
    </row>
    <row r="34" spans="1:23">
      <c r="A34" t="s">
        <v>151</v>
      </c>
      <c r="B34" s="3">
        <v>42238</v>
      </c>
      <c r="C34">
        <v>-290</v>
      </c>
      <c r="D34" t="s">
        <v>16</v>
      </c>
      <c r="E34" s="4">
        <f>K34-I35-I36</f>
        <v>193.6</v>
      </c>
      <c r="F34" s="4"/>
      <c r="G34" s="4"/>
      <c r="H34" s="4"/>
      <c r="I34" s="4"/>
      <c r="J34" s="4"/>
      <c r="K34" s="4">
        <v>290</v>
      </c>
      <c r="M34">
        <v>40100101600</v>
      </c>
      <c r="N34">
        <v>20111</v>
      </c>
      <c r="P34">
        <v>33836760</v>
      </c>
      <c r="Q34">
        <v>20111</v>
      </c>
      <c r="S34" s="1">
        <v>42240</v>
      </c>
      <c r="T34" t="s">
        <v>152</v>
      </c>
      <c r="W34" t="s">
        <v>153</v>
      </c>
    </row>
    <row r="35" spans="1:23">
      <c r="A35" t="s">
        <v>210</v>
      </c>
      <c r="B35" s="3">
        <v>42238</v>
      </c>
      <c r="E35" s="4"/>
      <c r="F35" s="4"/>
      <c r="G35" s="4"/>
      <c r="H35" s="4"/>
      <c r="I35" s="4">
        <v>69.400000000000006</v>
      </c>
      <c r="J35" s="4"/>
      <c r="K35" s="4"/>
      <c r="S35" s="1"/>
    </row>
    <row r="36" spans="1:23">
      <c r="A36" t="s">
        <v>213</v>
      </c>
      <c r="B36" s="3">
        <v>42238</v>
      </c>
      <c r="E36" s="4"/>
      <c r="F36" s="4"/>
      <c r="G36" s="4"/>
      <c r="H36" s="4"/>
      <c r="I36" s="4">
        <v>27</v>
      </c>
      <c r="J36" s="4"/>
      <c r="K36" s="4"/>
      <c r="S36" s="1"/>
    </row>
    <row r="37" spans="1:23">
      <c r="A37" t="s">
        <v>154</v>
      </c>
      <c r="B37" s="3">
        <v>42242</v>
      </c>
      <c r="C37">
        <v>-24.1</v>
      </c>
      <c r="D37" t="s">
        <v>16</v>
      </c>
      <c r="E37" s="4">
        <v>24.1</v>
      </c>
      <c r="F37" s="4"/>
      <c r="G37" s="4"/>
      <c r="H37" s="4"/>
      <c r="I37" s="4"/>
      <c r="J37" s="4"/>
      <c r="K37" s="4"/>
      <c r="M37">
        <v>40100101600</v>
      </c>
      <c r="N37">
        <v>20111</v>
      </c>
      <c r="P37">
        <v>33836760</v>
      </c>
      <c r="Q37">
        <v>20111</v>
      </c>
      <c r="S37" s="1">
        <v>42242</v>
      </c>
      <c r="T37" t="s">
        <v>155</v>
      </c>
      <c r="W37" t="s">
        <v>156</v>
      </c>
    </row>
    <row r="38" spans="1:23">
      <c r="A38" t="s">
        <v>157</v>
      </c>
      <c r="B38" s="3">
        <v>42243</v>
      </c>
      <c r="C38">
        <v>1200</v>
      </c>
      <c r="D38" t="s">
        <v>16</v>
      </c>
      <c r="E38" s="4"/>
      <c r="F38" s="4"/>
      <c r="G38" s="4"/>
      <c r="H38" s="4"/>
      <c r="I38" s="4"/>
      <c r="J38" s="4"/>
      <c r="K38" s="4">
        <v>-1200</v>
      </c>
      <c r="L38" t="s">
        <v>27</v>
      </c>
      <c r="M38" t="s">
        <v>67</v>
      </c>
      <c r="N38" t="s">
        <v>22</v>
      </c>
      <c r="O38" t="s">
        <v>27</v>
      </c>
      <c r="P38" t="s">
        <v>21</v>
      </c>
      <c r="Q38" t="s">
        <v>22</v>
      </c>
      <c r="R38" t="s">
        <v>158</v>
      </c>
      <c r="S38" s="1">
        <v>42243</v>
      </c>
      <c r="T38" t="s">
        <v>158</v>
      </c>
      <c r="U38" t="s">
        <v>27</v>
      </c>
      <c r="W38" t="s">
        <v>159</v>
      </c>
    </row>
    <row r="39" spans="1:23">
      <c r="A39" t="s">
        <v>160</v>
      </c>
      <c r="B39" s="3">
        <v>42243</v>
      </c>
      <c r="C39">
        <v>-55</v>
      </c>
      <c r="D39" t="s">
        <v>16</v>
      </c>
      <c r="E39" s="4"/>
      <c r="F39" s="4"/>
      <c r="G39" s="4"/>
      <c r="H39" s="4"/>
      <c r="I39" s="4">
        <v>55</v>
      </c>
      <c r="J39" s="4"/>
      <c r="K39" s="4"/>
      <c r="L39" t="s">
        <v>27</v>
      </c>
      <c r="M39" t="s">
        <v>21</v>
      </c>
      <c r="N39" t="s">
        <v>22</v>
      </c>
      <c r="O39" t="s">
        <v>161</v>
      </c>
      <c r="P39" t="s">
        <v>162</v>
      </c>
      <c r="R39">
        <v>915301182793</v>
      </c>
      <c r="S39" s="1">
        <v>42243</v>
      </c>
      <c r="T39">
        <v>915301182793</v>
      </c>
      <c r="U39" t="s">
        <v>161</v>
      </c>
      <c r="W39" t="s">
        <v>163</v>
      </c>
    </row>
    <row r="40" spans="1:23">
      <c r="A40" t="s">
        <v>164</v>
      </c>
      <c r="B40" s="3">
        <v>42243</v>
      </c>
      <c r="C40">
        <v>-92.5</v>
      </c>
      <c r="D40" t="s">
        <v>16</v>
      </c>
      <c r="E40" s="4"/>
      <c r="F40" s="4"/>
      <c r="G40" s="4"/>
      <c r="H40" s="4"/>
      <c r="I40" s="4">
        <v>92.5</v>
      </c>
      <c r="J40" s="4"/>
      <c r="K40" s="4"/>
      <c r="L40" t="s">
        <v>27</v>
      </c>
      <c r="M40" t="s">
        <v>21</v>
      </c>
      <c r="N40" t="s">
        <v>22</v>
      </c>
      <c r="O40" t="s">
        <v>165</v>
      </c>
      <c r="P40" t="s">
        <v>166</v>
      </c>
      <c r="R40" t="s">
        <v>167</v>
      </c>
      <c r="S40" s="1">
        <v>42243</v>
      </c>
      <c r="T40" t="s">
        <v>168</v>
      </c>
      <c r="U40" t="s">
        <v>165</v>
      </c>
      <c r="V40" t="s">
        <v>167</v>
      </c>
      <c r="W40" t="s">
        <v>169</v>
      </c>
    </row>
    <row r="41" spans="1:23">
      <c r="A41" t="s">
        <v>170</v>
      </c>
      <c r="B41" s="3">
        <v>42243</v>
      </c>
      <c r="C41">
        <v>-30</v>
      </c>
      <c r="D41" t="s">
        <v>16</v>
      </c>
      <c r="E41" s="4"/>
      <c r="F41" s="4"/>
      <c r="G41" s="4"/>
      <c r="H41" s="4"/>
      <c r="I41" s="4">
        <v>30</v>
      </c>
      <c r="J41" s="4"/>
      <c r="K41" s="4"/>
      <c r="L41" t="s">
        <v>27</v>
      </c>
      <c r="M41" t="s">
        <v>21</v>
      </c>
      <c r="N41" t="s">
        <v>22</v>
      </c>
      <c r="O41" t="s">
        <v>171</v>
      </c>
      <c r="P41" t="s">
        <v>172</v>
      </c>
      <c r="R41">
        <v>153400710856</v>
      </c>
      <c r="S41" s="1">
        <v>42243</v>
      </c>
      <c r="T41">
        <v>153400710856</v>
      </c>
      <c r="U41" t="s">
        <v>171</v>
      </c>
      <c r="W41" t="s">
        <v>173</v>
      </c>
    </row>
    <row r="42" spans="1:23">
      <c r="A42" t="s">
        <v>174</v>
      </c>
      <c r="B42" s="3">
        <v>42243</v>
      </c>
      <c r="C42">
        <v>-10.039999999999999</v>
      </c>
      <c r="D42" t="s">
        <v>16</v>
      </c>
      <c r="E42" s="4"/>
      <c r="F42" s="4"/>
      <c r="G42" s="4"/>
      <c r="H42" s="4"/>
      <c r="I42" s="4">
        <v>10.039999999999999</v>
      </c>
      <c r="J42" s="4"/>
      <c r="K42" s="4"/>
      <c r="L42" t="s">
        <v>17</v>
      </c>
      <c r="M42" t="s">
        <v>115</v>
      </c>
      <c r="N42" t="s">
        <v>19</v>
      </c>
      <c r="O42" t="s">
        <v>27</v>
      </c>
      <c r="P42" t="s">
        <v>21</v>
      </c>
      <c r="Q42" t="s">
        <v>22</v>
      </c>
      <c r="R42" t="s">
        <v>175</v>
      </c>
      <c r="S42" s="1">
        <v>42243</v>
      </c>
      <c r="T42" t="s">
        <v>176</v>
      </c>
      <c r="U42" t="s">
        <v>17</v>
      </c>
      <c r="V42" t="s">
        <v>175</v>
      </c>
      <c r="W42" t="s">
        <v>177</v>
      </c>
    </row>
    <row r="43" spans="1:23">
      <c r="A43" t="s">
        <v>178</v>
      </c>
      <c r="B43" s="3">
        <v>42243</v>
      </c>
      <c r="C43">
        <v>-19.899999999999999</v>
      </c>
      <c r="D43" t="s">
        <v>16</v>
      </c>
      <c r="E43" s="4"/>
      <c r="F43" s="4"/>
      <c r="G43" s="4"/>
      <c r="H43" s="4"/>
      <c r="I43" s="4">
        <v>19.899999999999999</v>
      </c>
      <c r="J43" s="4"/>
      <c r="K43" s="4"/>
      <c r="L43" t="s">
        <v>17</v>
      </c>
      <c r="M43" t="s">
        <v>115</v>
      </c>
      <c r="N43" t="s">
        <v>19</v>
      </c>
      <c r="O43" t="s">
        <v>27</v>
      </c>
      <c r="P43" t="s">
        <v>21</v>
      </c>
      <c r="Q43" t="s">
        <v>22</v>
      </c>
      <c r="R43" t="s">
        <v>179</v>
      </c>
      <c r="S43" s="1">
        <v>42243</v>
      </c>
      <c r="T43" t="s">
        <v>180</v>
      </c>
      <c r="U43" t="s">
        <v>17</v>
      </c>
      <c r="V43" t="s">
        <v>179</v>
      </c>
      <c r="W43" t="s">
        <v>181</v>
      </c>
    </row>
    <row r="44" spans="1:23">
      <c r="A44" t="s">
        <v>182</v>
      </c>
      <c r="B44" s="3">
        <v>42244</v>
      </c>
      <c r="C44">
        <v>3424.97</v>
      </c>
      <c r="D44" t="s">
        <v>16</v>
      </c>
      <c r="E44" s="4"/>
      <c r="F44" s="4"/>
      <c r="G44" s="4"/>
      <c r="H44" s="4"/>
      <c r="I44" s="4"/>
      <c r="J44" s="4"/>
      <c r="K44" s="4">
        <v>-3424.97</v>
      </c>
      <c r="L44" t="s">
        <v>183</v>
      </c>
      <c r="M44" t="s">
        <v>184</v>
      </c>
      <c r="N44" t="s">
        <v>35</v>
      </c>
      <c r="O44" t="s">
        <v>185</v>
      </c>
      <c r="P44" t="s">
        <v>21</v>
      </c>
      <c r="Q44" t="s">
        <v>22</v>
      </c>
      <c r="R44" t="s">
        <v>186</v>
      </c>
      <c r="S44" s="1">
        <v>42244</v>
      </c>
      <c r="T44" t="s">
        <v>186</v>
      </c>
      <c r="U44" t="s">
        <v>183</v>
      </c>
      <c r="V44" t="s">
        <v>186</v>
      </c>
      <c r="W44" t="s">
        <v>187</v>
      </c>
    </row>
    <row r="45" spans="1:23">
      <c r="A45" t="s">
        <v>188</v>
      </c>
      <c r="B45" s="3">
        <v>42245</v>
      </c>
      <c r="C45">
        <v>-48.17</v>
      </c>
      <c r="D45" t="s">
        <v>16</v>
      </c>
      <c r="E45" s="4">
        <v>48.17</v>
      </c>
      <c r="F45" s="4"/>
      <c r="G45" s="4"/>
      <c r="H45" s="4"/>
      <c r="I45" s="4"/>
      <c r="J45" s="4"/>
      <c r="K45" s="4"/>
      <c r="M45">
        <v>40100101600</v>
      </c>
      <c r="N45">
        <v>20111</v>
      </c>
      <c r="P45">
        <v>33836760</v>
      </c>
      <c r="Q45">
        <v>20111</v>
      </c>
      <c r="S45" s="1">
        <v>42247</v>
      </c>
      <c r="T45" t="s">
        <v>189</v>
      </c>
      <c r="W45" t="s">
        <v>190</v>
      </c>
    </row>
    <row r="46" spans="1:23">
      <c r="A46" t="s">
        <v>191</v>
      </c>
      <c r="B46" s="3">
        <v>42246</v>
      </c>
      <c r="C46">
        <v>-50</v>
      </c>
      <c r="D46" t="s">
        <v>16</v>
      </c>
      <c r="E46" s="4"/>
      <c r="F46" s="4"/>
      <c r="G46" s="4"/>
      <c r="H46" s="4"/>
      <c r="I46" s="4">
        <v>50</v>
      </c>
      <c r="J46" s="4"/>
      <c r="K46" s="4"/>
      <c r="M46">
        <v>40100101600</v>
      </c>
      <c r="N46">
        <v>20111</v>
      </c>
      <c r="P46">
        <v>33836760</v>
      </c>
      <c r="Q46">
        <v>20111</v>
      </c>
      <c r="S46" s="1">
        <v>42247</v>
      </c>
      <c r="T46" t="s">
        <v>192</v>
      </c>
      <c r="W46" t="s">
        <v>193</v>
      </c>
    </row>
    <row r="47" spans="1:23">
      <c r="A47" t="s">
        <v>211</v>
      </c>
      <c r="B47" s="3">
        <v>42246</v>
      </c>
      <c r="E47" s="4"/>
      <c r="F47" s="4"/>
      <c r="G47" s="4"/>
      <c r="H47" s="4"/>
      <c r="I47" s="4">
        <v>7</v>
      </c>
      <c r="J47" s="4"/>
      <c r="K47" s="4"/>
      <c r="S47" s="1"/>
    </row>
    <row r="48" spans="1:23">
      <c r="A48" t="s">
        <v>194</v>
      </c>
      <c r="B48" s="3">
        <v>42247</v>
      </c>
      <c r="C48">
        <v>-110</v>
      </c>
      <c r="D48" t="s">
        <v>16</v>
      </c>
      <c r="E48" s="4">
        <v>110</v>
      </c>
      <c r="F48" s="4"/>
      <c r="G48" s="4"/>
      <c r="H48" s="4"/>
      <c r="I48" s="4"/>
      <c r="J48" s="4"/>
      <c r="K48" s="4"/>
      <c r="M48">
        <v>40100101600</v>
      </c>
      <c r="N48">
        <v>20111</v>
      </c>
      <c r="P48">
        <v>33836760</v>
      </c>
      <c r="Q48">
        <v>20111</v>
      </c>
      <c r="S48" s="1">
        <v>42247</v>
      </c>
      <c r="T48" t="s">
        <v>195</v>
      </c>
      <c r="W48" t="s">
        <v>196</v>
      </c>
    </row>
    <row r="49" spans="1:23">
      <c r="A49" t="s">
        <v>208</v>
      </c>
      <c r="B49" s="3">
        <v>42247</v>
      </c>
      <c r="E49" s="4"/>
      <c r="F49" s="4">
        <v>120</v>
      </c>
      <c r="G49" s="4"/>
      <c r="H49" s="4"/>
      <c r="I49" s="4"/>
      <c r="J49" s="4"/>
      <c r="K49" s="4"/>
      <c r="S49" s="1"/>
    </row>
    <row r="50" spans="1:23">
      <c r="A50" t="s">
        <v>197</v>
      </c>
      <c r="B50" s="3">
        <v>42247</v>
      </c>
      <c r="C50">
        <v>-400</v>
      </c>
      <c r="D50" t="s">
        <v>16</v>
      </c>
      <c r="E50" s="4"/>
      <c r="F50" s="4">
        <v>400</v>
      </c>
      <c r="G50" s="4"/>
      <c r="H50" s="4"/>
      <c r="I50" s="4"/>
      <c r="J50" s="4"/>
      <c r="K50" s="4"/>
      <c r="M50">
        <v>40003745003</v>
      </c>
      <c r="N50">
        <v>20111</v>
      </c>
      <c r="P50">
        <v>33836760</v>
      </c>
      <c r="Q50">
        <v>20111</v>
      </c>
      <c r="S50" s="1">
        <v>42247</v>
      </c>
      <c r="T50" t="s">
        <v>198</v>
      </c>
      <c r="W50" t="s">
        <v>199</v>
      </c>
    </row>
    <row r="51" spans="1:23">
      <c r="A51" t="s">
        <v>200</v>
      </c>
      <c r="E51" s="4"/>
      <c r="F51" s="4"/>
      <c r="G51" s="4"/>
      <c r="H51" s="4"/>
      <c r="I51" s="4"/>
      <c r="J51" s="4"/>
      <c r="K51" s="4"/>
    </row>
    <row r="52" spans="1:23">
      <c r="A52" t="s">
        <v>215</v>
      </c>
      <c r="E52" s="4"/>
      <c r="F52" s="4">
        <f>0-F50</f>
        <v>-400</v>
      </c>
      <c r="G52" s="4"/>
      <c r="H52" s="4"/>
      <c r="I52" s="4">
        <f>0-(I40*(11/12))</f>
        <v>-84.791666666666657</v>
      </c>
      <c r="J52" s="4"/>
      <c r="K52" s="4"/>
    </row>
    <row r="53" spans="1:23">
      <c r="C53">
        <f>SUM(C2:C50)</f>
        <v>-421.66000000000071</v>
      </c>
      <c r="E53" s="4">
        <f>SUM(E2:E50)</f>
        <v>2676.77</v>
      </c>
      <c r="F53" s="4">
        <f>SUM(F2:F50)+F52</f>
        <v>881.03</v>
      </c>
      <c r="G53" s="4">
        <f>SUM(G2:G50)</f>
        <v>35.58</v>
      </c>
      <c r="H53" s="4">
        <f>SUM(H2:H50)</f>
        <v>172.32999999999998</v>
      </c>
      <c r="I53" s="4">
        <f>SUM(I2:I50)+I52</f>
        <v>329.58833333333337</v>
      </c>
      <c r="J53" s="4">
        <f>SUM(J2:J50)</f>
        <v>237.34</v>
      </c>
      <c r="K53" s="4">
        <f>SUM(K2:K50)</f>
        <v>-3744.97</v>
      </c>
    </row>
    <row r="54" spans="1:23">
      <c r="E54" s="4"/>
      <c r="F54" s="4"/>
      <c r="G54" s="4"/>
      <c r="H54" s="4"/>
      <c r="I54" s="4"/>
      <c r="J54" s="4"/>
      <c r="K54" s="4"/>
    </row>
    <row r="55" spans="1:23">
      <c r="E55" s="4"/>
      <c r="F55" s="4"/>
      <c r="G55" s="4">
        <f>SUM(E53:H53)</f>
        <v>3765.71</v>
      </c>
      <c r="H55" s="4"/>
      <c r="I55" s="4"/>
      <c r="J55" s="4"/>
      <c r="K55" s="4"/>
    </row>
    <row r="56" spans="1:23">
      <c r="E56" s="4"/>
      <c r="F56" s="4"/>
      <c r="G56" s="4">
        <f>G55+H53</f>
        <v>3938.04</v>
      </c>
      <c r="H56" s="4"/>
      <c r="I56" s="4"/>
      <c r="J56" s="4"/>
      <c r="K56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00033836760_20150801_20150831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2015-09-27T18:23:16Z</dcterms:created>
  <dcterms:modified xsi:type="dcterms:W3CDTF">2015-10-12T21:36:04Z</dcterms:modified>
</cp:coreProperties>
</file>