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g\Software\node.js\ccdb\app\"/>
    </mc:Choice>
  </mc:AlternateContent>
  <bookViews>
    <workbookView xWindow="0" yWindow="0" windowWidth="21570" windowHeight="9135"/>
  </bookViews>
  <sheets>
    <sheet name="Grafik" sheetId="3" r:id="rId1"/>
    <sheet name="Daten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28" i="1" l="1"/>
  <c r="J49" i="1" l="1"/>
  <c r="K49" i="1"/>
  <c r="L49" i="1"/>
  <c r="M49" i="1"/>
  <c r="N49" i="1"/>
  <c r="O49" i="1"/>
  <c r="P49" i="1"/>
  <c r="Q49" i="1"/>
  <c r="R49" i="1"/>
  <c r="S49" i="1"/>
  <c r="T49" i="1"/>
  <c r="U49" i="1"/>
  <c r="V49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K48" i="1"/>
  <c r="L48" i="1"/>
  <c r="M48" i="1"/>
  <c r="N48" i="1"/>
  <c r="O48" i="1"/>
  <c r="P48" i="1"/>
  <c r="Q48" i="1"/>
  <c r="R48" i="1"/>
  <c r="S48" i="1"/>
  <c r="T48" i="1"/>
  <c r="U48" i="1"/>
  <c r="V48" i="1"/>
  <c r="J48" i="1"/>
  <c r="K47" i="1"/>
  <c r="L47" i="1"/>
  <c r="M47" i="1"/>
  <c r="N47" i="1"/>
  <c r="O47" i="1"/>
  <c r="P47" i="1"/>
  <c r="Q47" i="1"/>
  <c r="R47" i="1"/>
  <c r="S47" i="1"/>
  <c r="T47" i="1"/>
  <c r="U47" i="1"/>
  <c r="V47" i="1"/>
  <c r="J47" i="1"/>
  <c r="V45" i="1"/>
  <c r="V44" i="1"/>
  <c r="V36" i="1"/>
  <c r="V43" i="1" s="1"/>
  <c r="V35" i="1"/>
  <c r="V34" i="1"/>
  <c r="V33" i="1"/>
  <c r="V38" i="1" s="1"/>
  <c r="V42" i="1"/>
  <c r="V41" i="1"/>
  <c r="CC31" i="1"/>
  <c r="CB31" i="1" s="1"/>
  <c r="CA31" i="1"/>
  <c r="CC30" i="1"/>
  <c r="CD30" i="1" s="1"/>
  <c r="CB30" i="1"/>
  <c r="CA30" i="1"/>
  <c r="CB32" i="1" s="1"/>
  <c r="CC28" i="1"/>
  <c r="CB28" i="1" s="1"/>
  <c r="CA28" i="1"/>
  <c r="BY31" i="1"/>
  <c r="BZ31" i="1" s="1"/>
  <c r="BX31" i="1"/>
  <c r="BW31" i="1"/>
  <c r="BY30" i="1"/>
  <c r="BZ30" i="1" s="1"/>
  <c r="BW30" i="1"/>
  <c r="BX30" i="1" s="1"/>
  <c r="BY28" i="1"/>
  <c r="BZ28" i="1" s="1"/>
  <c r="BW28" i="1"/>
  <c r="CD28" i="1" l="1"/>
  <c r="CD31" i="1"/>
  <c r="BX32" i="1" l="1"/>
  <c r="U33" i="1" l="1"/>
  <c r="U38" i="1" s="1"/>
  <c r="U35" i="1"/>
  <c r="U42" i="1" s="1"/>
  <c r="U34" i="1"/>
  <c r="U41" i="1" s="1"/>
  <c r="U44" i="1" l="1"/>
  <c r="U45" i="1"/>
  <c r="U36" i="1"/>
  <c r="U43" i="1" s="1"/>
  <c r="T44" i="1"/>
  <c r="T45" i="1"/>
  <c r="T36" i="1"/>
  <c r="T43" i="1" s="1"/>
  <c r="T35" i="1"/>
  <c r="T42" i="1" s="1"/>
  <c r="T34" i="1"/>
  <c r="T41" i="1" s="1"/>
  <c r="T33" i="1"/>
  <c r="T38" i="1" s="1"/>
  <c r="BU28" i="1"/>
  <c r="BS28" i="1"/>
  <c r="BV28" i="1"/>
  <c r="BT28" i="1"/>
  <c r="S45" i="1" l="1"/>
  <c r="S44" i="1"/>
  <c r="S36" i="1"/>
  <c r="S35" i="1"/>
  <c r="S42" i="1" s="1"/>
  <c r="S34" i="1"/>
  <c r="S33" i="1"/>
  <c r="S38" i="1" s="1"/>
  <c r="S43" i="1"/>
  <c r="S41" i="1"/>
  <c r="BQ28" i="1"/>
  <c r="BO28" i="1"/>
  <c r="BP28" i="1" s="1"/>
  <c r="BR28" i="1" l="1"/>
  <c r="R45" i="1"/>
  <c r="R44" i="1"/>
  <c r="R33" i="1"/>
  <c r="R38" i="1" s="1"/>
  <c r="R36" i="1"/>
  <c r="R43" i="1" s="1"/>
  <c r="R35" i="1"/>
  <c r="R34" i="1"/>
  <c r="R41" i="1" s="1"/>
  <c r="R42" i="1"/>
  <c r="BM28" i="1"/>
  <c r="BK28" i="1"/>
  <c r="BL28" i="1" s="1"/>
  <c r="BN28" i="1" l="1"/>
  <c r="Q45" i="1"/>
  <c r="Q44" i="1"/>
  <c r="Q34" i="1"/>
  <c r="I40" i="1" l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Q42" i="1"/>
  <c r="P42" i="1"/>
  <c r="O42" i="1"/>
  <c r="N42" i="1"/>
  <c r="M42" i="1"/>
  <c r="L42" i="1"/>
  <c r="K42" i="1"/>
  <c r="J42" i="1"/>
  <c r="Q41" i="1"/>
  <c r="P41" i="1"/>
  <c r="O41" i="1"/>
  <c r="N41" i="1"/>
  <c r="M41" i="1"/>
  <c r="L41" i="1"/>
  <c r="K41" i="1"/>
  <c r="J41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6" i="1" l="1"/>
  <c r="Q35" i="1"/>
  <c r="Q33" i="1"/>
  <c r="BJ28" i="1"/>
  <c r="BH28" i="1"/>
  <c r="BI28" i="1"/>
  <c r="BG28" i="1"/>
  <c r="P36" i="1" l="1"/>
  <c r="P35" i="1"/>
  <c r="P34" i="1"/>
  <c r="P33" i="1"/>
  <c r="O36" i="1" l="1"/>
  <c r="O35" i="1"/>
  <c r="O34" i="1"/>
  <c r="O33" i="1"/>
  <c r="N36" i="1" l="1"/>
  <c r="N35" i="1"/>
  <c r="N34" i="1"/>
  <c r="N33" i="1"/>
  <c r="M36" i="1" l="1"/>
  <c r="M35" i="1"/>
  <c r="M34" i="1"/>
  <c r="M33" i="1"/>
  <c r="K36" i="1" l="1"/>
  <c r="K35" i="1"/>
  <c r="K34" i="1"/>
  <c r="I33" i="1" l="1"/>
  <c r="AC31" i="1"/>
  <c r="AA31" i="1"/>
  <c r="AC30" i="1"/>
  <c r="AA30" i="1"/>
  <c r="AD30" i="1" l="1"/>
  <c r="AD31" i="1"/>
  <c r="H36" i="1"/>
  <c r="H33" i="1"/>
  <c r="Y31" i="1"/>
  <c r="W31" i="1"/>
  <c r="Y30" i="1"/>
  <c r="W30" i="1"/>
  <c r="E33" i="1"/>
  <c r="Z30" i="1" l="1"/>
  <c r="H34" i="1" s="1"/>
  <c r="Z31" i="1"/>
  <c r="H35" i="1" s="1"/>
  <c r="G36" i="1"/>
  <c r="E36" i="1"/>
  <c r="D36" i="1"/>
  <c r="C36" i="1"/>
  <c r="Q31" i="1"/>
  <c r="O31" i="1"/>
  <c r="Q30" i="1"/>
  <c r="O30" i="1"/>
  <c r="R30" i="1" l="1"/>
  <c r="E34" i="1" s="1"/>
  <c r="R31" i="1"/>
  <c r="E35" i="1" s="1"/>
  <c r="G33" i="1"/>
  <c r="D33" i="1"/>
  <c r="C33" i="1"/>
  <c r="B33" i="1"/>
  <c r="D31" i="1"/>
  <c r="B31" i="1"/>
  <c r="D30" i="1"/>
  <c r="B30" i="1"/>
  <c r="E30" i="1" s="1"/>
  <c r="B34" i="1" s="1"/>
  <c r="I31" i="1"/>
  <c r="G31" i="1"/>
  <c r="I30" i="1"/>
  <c r="G30" i="1"/>
  <c r="M31" i="1"/>
  <c r="K31" i="1"/>
  <c r="M30" i="1"/>
  <c r="K30" i="1"/>
  <c r="N30" i="1" s="1"/>
  <c r="D34" i="1" s="1"/>
  <c r="U31" i="1"/>
  <c r="U30" i="1"/>
  <c r="S31" i="1"/>
  <c r="S30" i="1"/>
  <c r="N31" i="1" l="1"/>
  <c r="D35" i="1" s="1"/>
  <c r="J31" i="1"/>
  <c r="C35" i="1" s="1"/>
  <c r="E31" i="1"/>
  <c r="B35" i="1" s="1"/>
  <c r="J30" i="1"/>
  <c r="C34" i="1" s="1"/>
  <c r="V30" i="1"/>
  <c r="G34" i="1" s="1"/>
  <c r="V31" i="1"/>
  <c r="G35" i="1" s="1"/>
  <c r="B28" i="1"/>
  <c r="D28" i="1"/>
  <c r="F7" i="1"/>
  <c r="E7" i="1" s="1"/>
  <c r="F8" i="1"/>
  <c r="F9" i="1"/>
  <c r="E9" i="1" s="1"/>
  <c r="F10" i="1"/>
  <c r="E10" i="1" s="1"/>
  <c r="F11" i="1"/>
  <c r="F12" i="1"/>
  <c r="E12" i="1" s="1"/>
  <c r="F13" i="1"/>
  <c r="C13" i="1" s="1"/>
  <c r="F14" i="1"/>
  <c r="F15" i="1"/>
  <c r="C15" i="1" s="1"/>
  <c r="F16" i="1"/>
  <c r="E16" i="1" s="1"/>
  <c r="F17" i="1"/>
  <c r="F18" i="1"/>
  <c r="E18" i="1" s="1"/>
  <c r="F19" i="1"/>
  <c r="C19" i="1" s="1"/>
  <c r="F20" i="1"/>
  <c r="F21" i="1"/>
  <c r="C21" i="1" s="1"/>
  <c r="F22" i="1"/>
  <c r="E22" i="1" s="1"/>
  <c r="F23" i="1"/>
  <c r="F24" i="1"/>
  <c r="E24" i="1" s="1"/>
  <c r="F25" i="1"/>
  <c r="C25" i="1" s="1"/>
  <c r="F26" i="1"/>
  <c r="F27" i="1"/>
  <c r="C27" i="1" s="1"/>
  <c r="F6" i="1"/>
  <c r="C9" i="1" l="1"/>
  <c r="E13" i="1"/>
  <c r="C12" i="1"/>
  <c r="C24" i="1"/>
  <c r="F28" i="1"/>
  <c r="E28" i="1" s="1"/>
  <c r="B36" i="1" s="1"/>
  <c r="E25" i="1"/>
  <c r="C18" i="1"/>
  <c r="C16" i="1"/>
  <c r="E21" i="1"/>
  <c r="E27" i="1"/>
  <c r="E15" i="1"/>
  <c r="C22" i="1"/>
  <c r="C10" i="1"/>
  <c r="E19" i="1"/>
  <c r="C28" i="1" l="1"/>
</calcChain>
</file>

<file path=xl/comments1.xml><?xml version="1.0" encoding="utf-8"?>
<comments xmlns="http://schemas.openxmlformats.org/spreadsheetml/2006/main">
  <authors>
    <author>Johannes Hell</author>
  </authors>
  <commentList>
    <comment ref="I34" authorId="0" shapeId="0">
      <text>
        <r>
          <rPr>
            <b/>
            <sz val="9"/>
            <color indexed="81"/>
            <rFont val="Segoe UI"/>
            <family val="2"/>
          </rPr>
          <t>Johannes Hell:</t>
        </r>
        <r>
          <rPr>
            <sz val="9"/>
            <color indexed="81"/>
            <rFont val="Segoe UI"/>
            <family val="2"/>
          </rPr>
          <t xml:space="preserve">
Werte sind aus 2016-03-31_bPK_zu_KVA!Pivot-fuer-Grafik kopiert</t>
        </r>
      </text>
    </comment>
  </commentList>
</comments>
</file>

<file path=xl/sharedStrings.xml><?xml version="1.0" encoding="utf-8"?>
<sst xmlns="http://schemas.openxmlformats.org/spreadsheetml/2006/main" count="188" uniqueCount="49">
  <si>
    <t>bPK-Abdeckungsreport Z-PI</t>
  </si>
  <si>
    <t>Prozent</t>
  </si>
  <si>
    <t>&lt;null&gt;</t>
  </si>
  <si>
    <t>AUT</t>
  </si>
  <si>
    <t>0_bis_0</t>
  </si>
  <si>
    <t>nonAUT</t>
  </si>
  <si>
    <t>1_bis_17</t>
  </si>
  <si>
    <t>18_bis_39</t>
  </si>
  <si>
    <t>40_bis_64</t>
  </si>
  <si>
    <t>65_bis_79</t>
  </si>
  <si>
    <t>80_bis_109</t>
  </si>
  <si>
    <t>ab_110</t>
  </si>
  <si>
    <t>Gesamtergebnis</t>
  </si>
  <si>
    <t>Personen</t>
  </si>
  <si>
    <t>Mit bPK</t>
  </si>
  <si>
    <t>Ohne bPK</t>
  </si>
  <si>
    <t>Stand 9.7.2015</t>
  </si>
  <si>
    <t>Stand 28.5.2014</t>
  </si>
  <si>
    <t>SUMME</t>
  </si>
  <si>
    <t>Stand 1.9.2015</t>
  </si>
  <si>
    <t>Stand 19.10.2015</t>
  </si>
  <si>
    <t>Stand 16.11.2015</t>
  </si>
  <si>
    <t>Gesamt</t>
  </si>
  <si>
    <t>Stand 03.03.2016</t>
  </si>
  <si>
    <t>DATEN FÜR GRAFIK</t>
  </si>
  <si>
    <t>Stand 31.03.2016</t>
  </si>
  <si>
    <t>Stand 18.04.2016</t>
  </si>
  <si>
    <t>Stand 29.04.2016</t>
  </si>
  <si>
    <t>Stand 31.5.2016</t>
  </si>
  <si>
    <t>Stand 31.05.2016</t>
  </si>
  <si>
    <t>Stand 30.06.2016</t>
  </si>
  <si>
    <t>Stand 1.08.2016</t>
  </si>
  <si>
    <t>Stand 25.08.2016</t>
  </si>
  <si>
    <t>Stand 03.10.2016</t>
  </si>
  <si>
    <t>Stand 25.10.2016</t>
  </si>
  <si>
    <t>Abdeckung GRAFIK</t>
  </si>
  <si>
    <t>AUT-Staatsbürger</t>
  </si>
  <si>
    <t>AUT-Adr</t>
  </si>
  <si>
    <t>nonAUT-Adr</t>
  </si>
  <si>
    <t>nonAUT-Staatsb</t>
  </si>
  <si>
    <t>Personen-AUT-Adr</t>
  </si>
  <si>
    <t>Pers-nonAUT-Adr</t>
  </si>
  <si>
    <t>Stand 30.11.2016</t>
  </si>
  <si>
    <t>Stand 30.12.2016</t>
  </si>
  <si>
    <t>Stand 02.02.2017</t>
  </si>
  <si>
    <t>Stand 30.03.2017</t>
  </si>
  <si>
    <t>gesamt</t>
  </si>
  <si>
    <t>Stand 27.02.2017</t>
  </si>
  <si>
    <t>Kopie f. Grafik neu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</si>
</sst>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10" fontId="0" fillId="0" borderId="0" xfId="2" applyNumberFormat="1" applyFont="1"/>
    <xf numFmtId="0" fontId="3" fillId="3" borderId="0" xfId="0" applyFont="1" applyFill="1"/>
    <xf numFmtId="0" fontId="4" fillId="3" borderId="0" xfId="0" applyFont="1" applyFill="1"/>
    <xf numFmtId="0" fontId="5" fillId="0" borderId="0" xfId="0" applyFont="1"/>
    <xf numFmtId="0" fontId="6" fillId="0" borderId="0" xfId="0" applyFont="1"/>
    <xf numFmtId="164" fontId="6" fillId="0" borderId="1" xfId="1" applyNumberFormat="1" applyFont="1" applyBorder="1" applyAlignment="1">
      <alignment horizontal="center"/>
    </xf>
    <xf numFmtId="10" fontId="6" fillId="0" borderId="1" xfId="2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164" fontId="6" fillId="0" borderId="8" xfId="1" applyNumberFormat="1" applyFont="1" applyBorder="1" applyAlignment="1">
      <alignment horizontal="center"/>
    </xf>
    <xf numFmtId="10" fontId="6" fillId="0" borderId="9" xfId="2" applyNumberFormat="1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/>
    <xf numFmtId="0" fontId="2" fillId="3" borderId="0" xfId="0" applyFont="1" applyFill="1"/>
    <xf numFmtId="0" fontId="2" fillId="2" borderId="0" xfId="0" applyFont="1" applyFill="1"/>
    <xf numFmtId="0" fontId="2" fillId="3" borderId="6" xfId="0" applyFont="1" applyFill="1" applyBorder="1"/>
    <xf numFmtId="0" fontId="2" fillId="3" borderId="0" xfId="0" applyFont="1" applyFill="1" applyBorder="1"/>
    <xf numFmtId="0" fontId="2" fillId="3" borderId="7" xfId="0" applyFont="1" applyFill="1" applyBorder="1"/>
    <xf numFmtId="164" fontId="5" fillId="0" borderId="0" xfId="0" applyNumberFormat="1" applyFont="1"/>
    <xf numFmtId="0" fontId="2" fillId="3" borderId="1" xfId="0" applyFont="1" applyFill="1" applyBorder="1"/>
    <xf numFmtId="164" fontId="2" fillId="3" borderId="13" xfId="1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10" fontId="2" fillId="3" borderId="12" xfId="2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164" fontId="2" fillId="3" borderId="10" xfId="1" applyNumberFormat="1" applyFont="1" applyFill="1" applyBorder="1" applyAlignment="1">
      <alignment horizontal="center"/>
    </xf>
    <xf numFmtId="10" fontId="2" fillId="3" borderId="11" xfId="2" applyNumberFormat="1" applyFont="1" applyFill="1" applyBorder="1" applyAlignment="1">
      <alignment horizontal="center"/>
    </xf>
    <xf numFmtId="164" fontId="2" fillId="3" borderId="11" xfId="1" applyNumberFormat="1" applyFont="1" applyFill="1" applyBorder="1" applyAlignment="1">
      <alignment horizontal="center"/>
    </xf>
    <xf numFmtId="10" fontId="6" fillId="0" borderId="14" xfId="2" applyNumberFormat="1" applyFont="1" applyBorder="1" applyAlignment="1">
      <alignment horizontal="center"/>
    </xf>
    <xf numFmtId="10" fontId="2" fillId="3" borderId="15" xfId="2" applyNumberFormat="1" applyFont="1" applyFill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2" fillId="0" borderId="8" xfId="0" applyNumberFormat="1" applyFont="1" applyBorder="1"/>
    <xf numFmtId="10" fontId="2" fillId="0" borderId="1" xfId="0" applyNumberFormat="1" applyFont="1" applyBorder="1"/>
    <xf numFmtId="0" fontId="2" fillId="0" borderId="1" xfId="0" applyNumberFormat="1" applyFont="1" applyBorder="1"/>
    <xf numFmtId="10" fontId="2" fillId="0" borderId="9" xfId="0" applyNumberFormat="1" applyFont="1" applyBorder="1"/>
    <xf numFmtId="0" fontId="6" fillId="0" borderId="8" xfId="0" applyNumberFormat="1" applyFont="1" applyBorder="1"/>
    <xf numFmtId="10" fontId="6" fillId="0" borderId="1" xfId="0" applyNumberFormat="1" applyFont="1" applyBorder="1"/>
    <xf numFmtId="0" fontId="6" fillId="0" borderId="1" xfId="0" applyNumberFormat="1" applyFont="1" applyBorder="1"/>
    <xf numFmtId="10" fontId="6" fillId="0" borderId="9" xfId="0" applyNumberFormat="1" applyFont="1" applyBorder="1"/>
    <xf numFmtId="10" fontId="2" fillId="4" borderId="11" xfId="0" applyNumberFormat="1" applyFont="1" applyFill="1" applyBorder="1"/>
    <xf numFmtId="10" fontId="2" fillId="4" borderId="12" xfId="0" applyNumberFormat="1" applyFont="1" applyFill="1" applyBorder="1"/>
    <xf numFmtId="0" fontId="0" fillId="0" borderId="1" xfId="0" applyBorder="1"/>
    <xf numFmtId="10" fontId="0" fillId="0" borderId="1" xfId="0" applyNumberFormat="1" applyBorder="1"/>
    <xf numFmtId="0" fontId="0" fillId="0" borderId="17" xfId="0" applyBorder="1" applyAlignment="1">
      <alignment textRotation="45"/>
    </xf>
    <xf numFmtId="10" fontId="0" fillId="0" borderId="11" xfId="0" applyNumberFormat="1" applyBorder="1"/>
    <xf numFmtId="0" fontId="0" fillId="0" borderId="11" xfId="0" applyBorder="1"/>
    <xf numFmtId="0" fontId="0" fillId="5" borderId="19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textRotation="45"/>
    </xf>
    <xf numFmtId="10" fontId="0" fillId="0" borderId="2" xfId="0" applyNumberFormat="1" applyBorder="1"/>
    <xf numFmtId="10" fontId="0" fillId="0" borderId="13" xfId="0" applyNumberFormat="1" applyBorder="1"/>
    <xf numFmtId="0" fontId="0" fillId="0" borderId="16" xfId="0" applyBorder="1" applyAlignment="1">
      <alignment textRotation="45"/>
    </xf>
    <xf numFmtId="0" fontId="0" fillId="0" borderId="18" xfId="0" applyBorder="1" applyAlignment="1">
      <alignment textRotation="45"/>
    </xf>
    <xf numFmtId="10" fontId="0" fillId="0" borderId="8" xfId="0" applyNumberFormat="1" applyBorder="1"/>
    <xf numFmtId="10" fontId="0" fillId="0" borderId="9" xfId="0" applyNumberFormat="1" applyBorder="1"/>
    <xf numFmtId="10" fontId="0" fillId="0" borderId="10" xfId="0" applyNumberFormat="1" applyBorder="1"/>
    <xf numFmtId="10" fontId="0" fillId="0" borderId="12" xfId="0" applyNumberFormat="1" applyBorder="1"/>
    <xf numFmtId="10" fontId="0" fillId="0" borderId="1" xfId="2" applyNumberFormat="1" applyFont="1" applyBorder="1"/>
    <xf numFmtId="10" fontId="0" fillId="0" borderId="11" xfId="2" applyNumberFormat="1" applyFont="1" applyBorder="1"/>
    <xf numFmtId="164" fontId="0" fillId="0" borderId="0" xfId="0" applyNumberFormat="1"/>
    <xf numFmtId="0" fontId="2" fillId="3" borderId="11" xfId="1" applyNumberFormat="1" applyFont="1" applyFill="1" applyBorder="1" applyAlignment="1">
      <alignment horizontal="center"/>
    </xf>
    <xf numFmtId="0" fontId="6" fillId="6" borderId="8" xfId="0" applyFont="1" applyFill="1" applyBorder="1"/>
    <xf numFmtId="10" fontId="6" fillId="6" borderId="1" xfId="0" applyNumberFormat="1" applyFont="1" applyFill="1" applyBorder="1"/>
    <xf numFmtId="0" fontId="6" fillId="6" borderId="1" xfId="0" applyFont="1" applyFill="1" applyBorder="1"/>
    <xf numFmtId="10" fontId="6" fillId="6" borderId="9" xfId="0" applyNumberFormat="1" applyFont="1" applyFill="1" applyBorder="1"/>
    <xf numFmtId="165" fontId="0" fillId="0" borderId="1" xfId="2" applyNumberFormat="1" applyFont="1" applyBorder="1"/>
    <xf numFmtId="0" fontId="2" fillId="3" borderId="11" xfId="1" applyNumberFormat="1" applyFont="1" applyFill="1" applyBorder="1" applyAlignment="1">
      <alignment horizontal="right"/>
    </xf>
    <xf numFmtId="0" fontId="0" fillId="0" borderId="23" xfId="0" applyBorder="1" applyAlignment="1">
      <alignment textRotation="45"/>
    </xf>
    <xf numFmtId="10" fontId="0" fillId="0" borderId="10" xfId="0" applyNumberFormat="1" applyBorder="1" applyAlignment="1"/>
    <xf numFmtId="10" fontId="0" fillId="0" borderId="11" xfId="0" applyNumberFormat="1" applyBorder="1" applyAlignment="1"/>
    <xf numFmtId="0" fontId="0" fillId="0" borderId="11" xfId="0" applyBorder="1" applyAlignment="1"/>
    <xf numFmtId="10" fontId="0" fillId="0" borderId="12" xfId="0" applyNumberFormat="1" applyBorder="1" applyAlignment="1"/>
    <xf numFmtId="10" fontId="0" fillId="0" borderId="13" xfId="0" applyNumberFormat="1" applyBorder="1" applyAlignment="1"/>
    <xf numFmtId="10" fontId="0" fillId="0" borderId="11" xfId="2" applyNumberFormat="1" applyFont="1" applyBorder="1" applyAlignment="1"/>
    <xf numFmtId="0" fontId="0" fillId="0" borderId="6" xfId="0" applyFill="1" applyBorder="1"/>
    <xf numFmtId="166" fontId="0" fillId="0" borderId="0" xfId="1" applyNumberFormat="1" applyFont="1"/>
    <xf numFmtId="3" fontId="6" fillId="6" borderId="8" xfId="0" applyNumberFormat="1" applyFont="1" applyFill="1" applyBorder="1"/>
    <xf numFmtId="3" fontId="6" fillId="0" borderId="8" xfId="0" applyNumberFormat="1" applyFont="1" applyBorder="1"/>
    <xf numFmtId="3" fontId="2" fillId="3" borderId="11" xfId="1" applyNumberFormat="1" applyFont="1" applyFill="1" applyBorder="1" applyAlignment="1">
      <alignment horizontal="right"/>
    </xf>
    <xf numFmtId="3" fontId="0" fillId="0" borderId="0" xfId="0" applyNumberFormat="1"/>
    <xf numFmtId="3" fontId="6" fillId="6" borderId="1" xfId="0" applyNumberFormat="1" applyFont="1" applyFill="1" applyBorder="1"/>
    <xf numFmtId="3" fontId="6" fillId="0" borderId="1" xfId="0" applyNumberFormat="1" applyFont="1" applyBorder="1"/>
    <xf numFmtId="10" fontId="0" fillId="0" borderId="0" xfId="0" applyNumberFormat="1"/>
    <xf numFmtId="0" fontId="0" fillId="0" borderId="0" xfId="0"/>
    <xf numFmtId="10" fontId="0" fillId="0" borderId="0" xfId="2" applyNumberFormat="1" applyFont="1"/>
    <xf numFmtId="0" fontId="6" fillId="0" borderId="1" xfId="0" applyFont="1" applyBorder="1"/>
    <xf numFmtId="0" fontId="2" fillId="3" borderId="6" xfId="0" applyFont="1" applyFill="1" applyBorder="1"/>
    <xf numFmtId="0" fontId="2" fillId="3" borderId="0" xfId="0" applyFont="1" applyFill="1" applyBorder="1"/>
    <xf numFmtId="0" fontId="2" fillId="3" borderId="7" xfId="0" applyFont="1" applyFill="1" applyBorder="1"/>
    <xf numFmtId="0" fontId="6" fillId="0" borderId="8" xfId="0" applyFont="1" applyBorder="1"/>
    <xf numFmtId="0" fontId="6" fillId="0" borderId="9" xfId="0" applyFont="1" applyBorder="1"/>
    <xf numFmtId="10" fontId="6" fillId="0" borderId="1" xfId="0" applyNumberFormat="1" applyFont="1" applyBorder="1"/>
    <xf numFmtId="10" fontId="6" fillId="0" borderId="9" xfId="0" applyNumberFormat="1" applyFont="1" applyBorder="1"/>
    <xf numFmtId="10" fontId="2" fillId="4" borderId="11" xfId="0" applyNumberFormat="1" applyFont="1" applyFill="1" applyBorder="1"/>
    <xf numFmtId="10" fontId="2" fillId="4" borderId="12" xfId="0" applyNumberFormat="1" applyFont="1" applyFill="1" applyBorder="1"/>
    <xf numFmtId="10" fontId="0" fillId="0" borderId="1" xfId="0" applyNumberFormat="1" applyBorder="1"/>
    <xf numFmtId="10" fontId="0" fillId="0" borderId="11" xfId="0" applyNumberFormat="1" applyBorder="1"/>
    <xf numFmtId="0" fontId="0" fillId="0" borderId="22" xfId="0" applyBorder="1" applyAlignment="1">
      <alignment textRotation="45"/>
    </xf>
    <xf numFmtId="10" fontId="6" fillId="6" borderId="1" xfId="0" applyNumberFormat="1" applyFont="1" applyFill="1" applyBorder="1"/>
    <xf numFmtId="0" fontId="6" fillId="6" borderId="1" xfId="0" applyFont="1" applyFill="1" applyBorder="1"/>
    <xf numFmtId="10" fontId="6" fillId="6" borderId="9" xfId="0" applyNumberFormat="1" applyFont="1" applyFill="1" applyBorder="1"/>
    <xf numFmtId="0" fontId="0" fillId="0" borderId="23" xfId="0" applyBorder="1" applyAlignment="1">
      <alignment textRotation="45"/>
    </xf>
    <xf numFmtId="10" fontId="0" fillId="0" borderId="11" xfId="0" applyNumberFormat="1" applyBorder="1" applyAlignment="1"/>
    <xf numFmtId="3" fontId="6" fillId="6" borderId="8" xfId="0" applyNumberFormat="1" applyFont="1" applyFill="1" applyBorder="1"/>
    <xf numFmtId="3" fontId="6" fillId="0" borderId="8" xfId="0" applyNumberFormat="1" applyFont="1" applyBorder="1"/>
    <xf numFmtId="3" fontId="0" fillId="0" borderId="0" xfId="0" applyNumberFormat="1"/>
    <xf numFmtId="3" fontId="6" fillId="6" borderId="1" xfId="0" applyNumberFormat="1" applyFont="1" applyFill="1" applyBorder="1"/>
    <xf numFmtId="3" fontId="6" fillId="0" borderId="1" xfId="0" applyNumberFormat="1" applyFont="1" applyBorder="1"/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4">
    <cellStyle name="Komma" xfId="1" builtinId="3"/>
    <cellStyle name="Komma 2" xf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AT"/>
          </a:p>
          <a:p>
            <a:pPr>
              <a:defRPr/>
            </a:pPr>
            <a:r>
              <a:rPr lang="de-AT"/>
              <a:t>     bPK</a:t>
            </a:r>
            <a:r>
              <a:rPr lang="de-AT" baseline="0"/>
              <a:t> Abdeckung im Z-PI</a:t>
            </a:r>
          </a:p>
          <a:p>
            <a:pPr>
              <a:defRPr/>
            </a:pPr>
            <a:endParaRPr lang="de-AT" baseline="0"/>
          </a:p>
        </c:rich>
      </c:tx>
      <c:layout>
        <c:manualLayout>
          <c:xMode val="edge"/>
          <c:yMode val="edge"/>
          <c:x val="2.9101177527906343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Daten!$I$48</c:f>
              <c:strCache>
                <c:ptCount val="1"/>
                <c:pt idx="0">
                  <c:v>AUT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-27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Daten!$J$47:$V$47</c:f>
              <c:strCache>
                <c:ptCount val="13"/>
                <c:pt idx="0">
                  <c:v>Stand 18.04.2016</c:v>
                </c:pt>
                <c:pt idx="1">
                  <c:v>Stand 29.04.2016</c:v>
                </c:pt>
                <c:pt idx="2">
                  <c:v>Stand 31.5.2016</c:v>
                </c:pt>
                <c:pt idx="3">
                  <c:v>Stand 30.06.2016</c:v>
                </c:pt>
                <c:pt idx="4">
                  <c:v>Stand 1.08.2016</c:v>
                </c:pt>
                <c:pt idx="5">
                  <c:v>Stand 25.08.2016</c:v>
                </c:pt>
                <c:pt idx="6">
                  <c:v>Stand 03.10.2016</c:v>
                </c:pt>
                <c:pt idx="7">
                  <c:v>Stand 25.10.2016</c:v>
                </c:pt>
                <c:pt idx="8">
                  <c:v>Stand 30.11.2016</c:v>
                </c:pt>
                <c:pt idx="9">
                  <c:v>Stand 30.12.2016</c:v>
                </c:pt>
                <c:pt idx="10">
                  <c:v>Stand 02.02.2017</c:v>
                </c:pt>
                <c:pt idx="11">
                  <c:v>Stand 27.02.2017</c:v>
                </c:pt>
                <c:pt idx="12">
                  <c:v>Stand 30.03.2017</c:v>
                </c:pt>
              </c:strCache>
            </c:strRef>
          </c:cat>
          <c:val>
            <c:numRef>
              <c:f>Daten!$J$48:$V$48</c:f>
              <c:numCache>
                <c:formatCode>0.00%</c:formatCode>
                <c:ptCount val="13"/>
                <c:pt idx="0">
                  <c:v>0.99272422155395934</c:v>
                </c:pt>
                <c:pt idx="1">
                  <c:v>0.99243525135991251</c:v>
                </c:pt>
                <c:pt idx="2">
                  <c:v>0.99269915713419321</c:v>
                </c:pt>
                <c:pt idx="3">
                  <c:v>0.9935458719721888</c:v>
                </c:pt>
                <c:pt idx="4">
                  <c:v>0.99481901752202639</c:v>
                </c:pt>
                <c:pt idx="5">
                  <c:v>0.99458407801483351</c:v>
                </c:pt>
                <c:pt idx="6">
                  <c:v>0.99440202934582267</c:v>
                </c:pt>
                <c:pt idx="7">
                  <c:v>0.99440060927327034</c:v>
                </c:pt>
                <c:pt idx="8">
                  <c:v>0.99442367784300911</c:v>
                </c:pt>
                <c:pt idx="9">
                  <c:v>0.99444592944863208</c:v>
                </c:pt>
                <c:pt idx="10">
                  <c:v>0.99426685145509253</c:v>
                </c:pt>
                <c:pt idx="11">
                  <c:v>0.99534004594019543</c:v>
                </c:pt>
                <c:pt idx="12">
                  <c:v>0.99509002130749857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Daten!$I$49</c:f>
              <c:strCache>
                <c:ptCount val="1"/>
                <c:pt idx="0">
                  <c:v>nonAUT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Daten!$J$47:$V$47</c:f>
              <c:strCache>
                <c:ptCount val="13"/>
                <c:pt idx="0">
                  <c:v>Stand 18.04.2016</c:v>
                </c:pt>
                <c:pt idx="1">
                  <c:v>Stand 29.04.2016</c:v>
                </c:pt>
                <c:pt idx="2">
                  <c:v>Stand 31.5.2016</c:v>
                </c:pt>
                <c:pt idx="3">
                  <c:v>Stand 30.06.2016</c:v>
                </c:pt>
                <c:pt idx="4">
                  <c:v>Stand 1.08.2016</c:v>
                </c:pt>
                <c:pt idx="5">
                  <c:v>Stand 25.08.2016</c:v>
                </c:pt>
                <c:pt idx="6">
                  <c:v>Stand 03.10.2016</c:v>
                </c:pt>
                <c:pt idx="7">
                  <c:v>Stand 25.10.2016</c:v>
                </c:pt>
                <c:pt idx="8">
                  <c:v>Stand 30.11.2016</c:v>
                </c:pt>
                <c:pt idx="9">
                  <c:v>Stand 30.12.2016</c:v>
                </c:pt>
                <c:pt idx="10">
                  <c:v>Stand 02.02.2017</c:v>
                </c:pt>
                <c:pt idx="11">
                  <c:v>Stand 27.02.2017</c:v>
                </c:pt>
                <c:pt idx="12">
                  <c:v>Stand 30.03.2017</c:v>
                </c:pt>
              </c:strCache>
            </c:strRef>
          </c:cat>
          <c:val>
            <c:numRef>
              <c:f>Daten!$J$49:$V$49</c:f>
              <c:numCache>
                <c:formatCode>0.00%</c:formatCode>
                <c:ptCount val="13"/>
                <c:pt idx="0">
                  <c:v>0.79957112499818472</c:v>
                </c:pt>
                <c:pt idx="1">
                  <c:v>0.79414515615809622</c:v>
                </c:pt>
                <c:pt idx="2">
                  <c:v>0.78708147667528605</c:v>
                </c:pt>
                <c:pt idx="3">
                  <c:v>0.77791378047310389</c:v>
                </c:pt>
                <c:pt idx="4">
                  <c:v>0.78129816593249246</c:v>
                </c:pt>
                <c:pt idx="5">
                  <c:v>0.77828118298703308</c:v>
                </c:pt>
                <c:pt idx="6">
                  <c:v>0.76895578380778484</c:v>
                </c:pt>
                <c:pt idx="7">
                  <c:v>0.77090930720975881</c:v>
                </c:pt>
                <c:pt idx="8">
                  <c:v>0.77389721172241066</c:v>
                </c:pt>
                <c:pt idx="9">
                  <c:v>0.78327755132567967</c:v>
                </c:pt>
                <c:pt idx="10">
                  <c:v>0.78094691615467515</c:v>
                </c:pt>
                <c:pt idx="11">
                  <c:v>0.79048342191850163</c:v>
                </c:pt>
                <c:pt idx="12">
                  <c:v>0.78248243433385334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Daten!$I$50</c:f>
              <c:strCache>
                <c:ptCount val="1"/>
                <c:pt idx="0">
                  <c:v>Gesamt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27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Daten!$J$47:$V$47</c:f>
              <c:strCache>
                <c:ptCount val="13"/>
                <c:pt idx="0">
                  <c:v>Stand 18.04.2016</c:v>
                </c:pt>
                <c:pt idx="1">
                  <c:v>Stand 29.04.2016</c:v>
                </c:pt>
                <c:pt idx="2">
                  <c:v>Stand 31.5.2016</c:v>
                </c:pt>
                <c:pt idx="3">
                  <c:v>Stand 30.06.2016</c:v>
                </c:pt>
                <c:pt idx="4">
                  <c:v>Stand 1.08.2016</c:v>
                </c:pt>
                <c:pt idx="5">
                  <c:v>Stand 25.08.2016</c:v>
                </c:pt>
                <c:pt idx="6">
                  <c:v>Stand 03.10.2016</c:v>
                </c:pt>
                <c:pt idx="7">
                  <c:v>Stand 25.10.2016</c:v>
                </c:pt>
                <c:pt idx="8">
                  <c:v>Stand 30.11.2016</c:v>
                </c:pt>
                <c:pt idx="9">
                  <c:v>Stand 30.12.2016</c:v>
                </c:pt>
                <c:pt idx="10">
                  <c:v>Stand 02.02.2017</c:v>
                </c:pt>
                <c:pt idx="11">
                  <c:v>Stand 27.02.2017</c:v>
                </c:pt>
                <c:pt idx="12">
                  <c:v>Stand 30.03.2017</c:v>
                </c:pt>
              </c:strCache>
            </c:strRef>
          </c:cat>
          <c:val>
            <c:numRef>
              <c:f>Daten!$J$50:$V$50</c:f>
              <c:numCache>
                <c:formatCode>0.00%</c:formatCode>
                <c:ptCount val="13"/>
                <c:pt idx="0">
                  <c:v>0.98817346796800332</c:v>
                </c:pt>
                <c:pt idx="1">
                  <c:v>0.98774920948767464</c:v>
                </c:pt>
                <c:pt idx="2">
                  <c:v>0.9877860449496072</c:v>
                </c:pt>
                <c:pt idx="3">
                  <c:v>0.98825386151074124</c:v>
                </c:pt>
                <c:pt idx="4">
                  <c:v>0.98949876969420969</c:v>
                </c:pt>
                <c:pt idx="5">
                  <c:v>0.98919442430611637</c:v>
                </c:pt>
                <c:pt idx="6">
                  <c:v>0.98875652738737152</c:v>
                </c:pt>
                <c:pt idx="7">
                  <c:v>0.98885958537596386</c:v>
                </c:pt>
                <c:pt idx="8">
                  <c:v>0.9890071063256638</c:v>
                </c:pt>
                <c:pt idx="9">
                  <c:v>0.98932534924076276</c:v>
                </c:pt>
                <c:pt idx="10">
                  <c:v>0.98907699897978141</c:v>
                </c:pt>
                <c:pt idx="11">
                  <c:v>0.99029018959700921</c:v>
                </c:pt>
                <c:pt idx="12">
                  <c:v>0.98973214801118381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898504"/>
        <c:axId val="594898896"/>
        <c:extLst/>
      </c:lineChart>
      <c:catAx>
        <c:axId val="594898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4898896"/>
        <c:crosses val="autoZero"/>
        <c:auto val="1"/>
        <c:lblAlgn val="ctr"/>
        <c:lblOffset val="100"/>
        <c:noMultiLvlLbl val="0"/>
      </c:catAx>
      <c:valAx>
        <c:axId val="594898896"/>
        <c:scaling>
          <c:orientation val="minMax"/>
          <c:max val="1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4898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1</xdr:row>
      <xdr:rowOff>0</xdr:rowOff>
    </xdr:from>
    <xdr:to>
      <xdr:col>10</xdr:col>
      <xdr:colOff>129540</xdr:colOff>
      <xdr:row>28</xdr:row>
      <xdr:rowOff>60960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579120</xdr:colOff>
      <xdr:row>1</xdr:row>
      <xdr:rowOff>38100</xdr:rowOff>
    </xdr:from>
    <xdr:to>
      <xdr:col>9</xdr:col>
      <xdr:colOff>596265</xdr:colOff>
      <xdr:row>2</xdr:row>
      <xdr:rowOff>121920</xdr:rowOff>
    </xdr:to>
    <xdr:sp macro="" textlink="Daten!$V$44">
      <xdr:nvSpPr>
        <xdr:cNvPr id="3" name="Textfeld 2"/>
        <xdr:cNvSpPr txBox="1"/>
      </xdr:nvSpPr>
      <xdr:spPr>
        <a:xfrm>
          <a:off x="6918960" y="220980"/>
          <a:ext cx="8096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E671BDC-DA3E-45A4-B664-1D53E23838CF}" type="TxLink">
            <a:rPr lang="en-US" sz="1100" b="0" i="0" u="none" strike="noStrike">
              <a:solidFill>
                <a:srgbClr val="000000"/>
              </a:solidFill>
              <a:latin typeface="Calibri"/>
              <a:cs typeface="Arial"/>
            </a:rPr>
            <a:pPr/>
            <a:t>8.570.174 </a:t>
          </a:fld>
          <a:endParaRPr lang="de-AT" sz="1100"/>
        </a:p>
      </xdr:txBody>
    </xdr:sp>
    <xdr:clientData/>
  </xdr:twoCellAnchor>
  <xdr:twoCellAnchor>
    <xdr:from>
      <xdr:col>6</xdr:col>
      <xdr:colOff>114300</xdr:colOff>
      <xdr:row>1</xdr:row>
      <xdr:rowOff>38100</xdr:rowOff>
    </xdr:from>
    <xdr:to>
      <xdr:col>8</xdr:col>
      <xdr:colOff>579120</xdr:colOff>
      <xdr:row>2</xdr:row>
      <xdr:rowOff>121920</xdr:rowOff>
    </xdr:to>
    <xdr:sp macro="" textlink="">
      <xdr:nvSpPr>
        <xdr:cNvPr id="4" name="Textfeld 3"/>
        <xdr:cNvSpPr txBox="1"/>
      </xdr:nvSpPr>
      <xdr:spPr>
        <a:xfrm>
          <a:off x="4869180" y="220980"/>
          <a:ext cx="204978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e-AT" sz="1100"/>
            <a:t>Personen mit bPK (AUT-Adr):</a:t>
          </a:r>
        </a:p>
      </xdr:txBody>
    </xdr:sp>
    <xdr:clientData/>
  </xdr:twoCellAnchor>
  <xdr:twoCellAnchor>
    <xdr:from>
      <xdr:col>8</xdr:col>
      <xdr:colOff>640080</xdr:colOff>
      <xdr:row>14</xdr:row>
      <xdr:rowOff>144780</xdr:rowOff>
    </xdr:from>
    <xdr:to>
      <xdr:col>9</xdr:col>
      <xdr:colOff>657225</xdr:colOff>
      <xdr:row>16</xdr:row>
      <xdr:rowOff>45720</xdr:rowOff>
    </xdr:to>
    <xdr:sp macro="" textlink="Daten!$V$45">
      <xdr:nvSpPr>
        <xdr:cNvPr id="5" name="Textfeld 4"/>
        <xdr:cNvSpPr txBox="1"/>
      </xdr:nvSpPr>
      <xdr:spPr>
        <a:xfrm>
          <a:off x="6979920" y="2705100"/>
          <a:ext cx="8096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27C4FCA-E0C3-4869-AD0E-CB1F23CA8B1A}" type="TxLink">
            <a:rPr lang="en-US" sz="1100" b="0" i="0" u="none" strike="noStrike">
              <a:solidFill>
                <a:srgbClr val="000000"/>
              </a:solidFill>
              <a:latin typeface="Calibri"/>
              <a:cs typeface="Arial"/>
            </a:rPr>
            <a:pPr/>
            <a:t>174.064 </a:t>
          </a:fld>
          <a:endParaRPr lang="de-AT" sz="1100"/>
        </a:p>
      </xdr:txBody>
    </xdr:sp>
    <xdr:clientData/>
  </xdr:twoCellAnchor>
  <xdr:twoCellAnchor>
    <xdr:from>
      <xdr:col>6</xdr:col>
      <xdr:colOff>83820</xdr:colOff>
      <xdr:row>14</xdr:row>
      <xdr:rowOff>137160</xdr:rowOff>
    </xdr:from>
    <xdr:to>
      <xdr:col>8</xdr:col>
      <xdr:colOff>693420</xdr:colOff>
      <xdr:row>16</xdr:row>
      <xdr:rowOff>38100</xdr:rowOff>
    </xdr:to>
    <xdr:sp macro="" textlink="">
      <xdr:nvSpPr>
        <xdr:cNvPr id="6" name="Textfeld 5"/>
        <xdr:cNvSpPr txBox="1"/>
      </xdr:nvSpPr>
      <xdr:spPr>
        <a:xfrm>
          <a:off x="4838700" y="2697480"/>
          <a:ext cx="219456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e-AT" sz="1100"/>
            <a:t>Personen mit bPK  (nonAUT-Adr):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31</xdr:row>
      <xdr:rowOff>85725</xdr:rowOff>
    </xdr:from>
    <xdr:to>
      <xdr:col>35</xdr:col>
      <xdr:colOff>57150</xdr:colOff>
      <xdr:row>35</xdr:row>
      <xdr:rowOff>76200</xdr:rowOff>
    </xdr:to>
    <xdr:sp macro="" textlink="">
      <xdr:nvSpPr>
        <xdr:cNvPr id="2" name="Ovale Legende 1"/>
        <xdr:cNvSpPr/>
      </xdr:nvSpPr>
      <xdr:spPr>
        <a:xfrm>
          <a:off x="22345650" y="5857875"/>
          <a:ext cx="4010025" cy="1400175"/>
        </a:xfrm>
        <a:prstGeom prst="wedgeEllipseCallout">
          <a:avLst>
            <a:gd name="adj1" fmla="val -6260"/>
            <a:gd name="adj2" fmla="val -66411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AT" sz="1100"/>
            <a:t>Umstellung</a:t>
          </a:r>
          <a:r>
            <a:rPr lang="de-AT" sz="1100" baseline="0"/>
            <a:t>: a) AUT ist nicht mehr Staatsbürgerschaft sondern aktuelle Adresse</a:t>
          </a:r>
          <a:br>
            <a:rPr lang="de-AT" sz="1100" baseline="0"/>
          </a:br>
          <a:r>
            <a:rPr lang="de-AT" sz="1100" baseline="0"/>
            <a:t>b) Altersgruppe nicht mehr aufgrund Geburtsjahr sondern tagesgenauem Alter.</a:t>
          </a:r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6" sqref="P6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50"/>
  <sheetViews>
    <sheetView zoomScale="80" zoomScaleNormal="80" workbookViewId="0">
      <pane xSplit="1" ySplit="5" topLeftCell="BG6" activePane="bottomRight" state="frozen"/>
      <selection pane="topRight" activeCell="B1" sqref="B1"/>
      <selection pane="bottomLeft" activeCell="A6" sqref="A6"/>
      <selection pane="bottomRight" activeCell="BW28" sqref="BW28"/>
    </sheetView>
  </sheetViews>
  <sheetFormatPr baseColWidth="10" defaultRowHeight="15" x14ac:dyDescent="0.25"/>
  <cols>
    <col min="1" max="1" width="17.7109375" customWidth="1"/>
    <col min="2" max="2" width="11.5703125" bestFit="1" customWidth="1"/>
    <col min="3" max="3" width="8" bestFit="1" customWidth="1"/>
    <col min="4" max="4" width="9.5703125" bestFit="1" customWidth="1"/>
    <col min="5" max="5" width="8.28515625" bestFit="1" customWidth="1"/>
    <col min="6" max="6" width="9.140625" hidden="1" customWidth="1"/>
    <col min="7" max="7" width="11.5703125" bestFit="1" customWidth="1"/>
    <col min="8" max="8" width="9.85546875" bestFit="1" customWidth="1"/>
    <col min="9" max="9" width="11.5703125" bestFit="1" customWidth="1"/>
    <col min="10" max="10" width="8.28515625" bestFit="1" customWidth="1"/>
    <col min="11" max="18" width="11.42578125" customWidth="1"/>
  </cols>
  <sheetData>
    <row r="1" spans="1:82" s="2" customFormat="1" ht="26.25" x14ac:dyDescent="0.4">
      <c r="A1" s="3" t="s">
        <v>0</v>
      </c>
      <c r="B1" s="3"/>
      <c r="C1" s="3"/>
      <c r="D1" s="3"/>
      <c r="G1" s="3"/>
      <c r="H1" s="3"/>
      <c r="I1" s="3"/>
      <c r="J1" s="3"/>
    </row>
    <row r="2" spans="1:82" ht="15.75" thickBot="1" x14ac:dyDescent="0.3">
      <c r="A2" s="5"/>
      <c r="B2" s="4"/>
      <c r="C2" s="4"/>
      <c r="D2" s="4"/>
      <c r="G2" s="5"/>
      <c r="H2" s="5"/>
      <c r="I2" s="5"/>
      <c r="J2" s="5"/>
    </row>
    <row r="3" spans="1:82" x14ac:dyDescent="0.25">
      <c r="A3" s="5"/>
      <c r="B3" s="116" t="s">
        <v>17</v>
      </c>
      <c r="C3" s="117"/>
      <c r="D3" s="117"/>
      <c r="E3" s="118"/>
      <c r="F3" s="5"/>
      <c r="G3" s="116" t="s">
        <v>16</v>
      </c>
      <c r="H3" s="117"/>
      <c r="I3" s="117"/>
      <c r="J3" s="118"/>
      <c r="K3" s="116" t="s">
        <v>19</v>
      </c>
      <c r="L3" s="117"/>
      <c r="M3" s="117"/>
      <c r="N3" s="117"/>
      <c r="O3" s="116" t="s">
        <v>20</v>
      </c>
      <c r="P3" s="117"/>
      <c r="Q3" s="117"/>
      <c r="R3" s="118"/>
      <c r="S3" s="116" t="s">
        <v>21</v>
      </c>
      <c r="T3" s="117"/>
      <c r="U3" s="117"/>
      <c r="V3" s="118"/>
      <c r="W3" s="116" t="s">
        <v>23</v>
      </c>
      <c r="X3" s="117"/>
      <c r="Y3" s="117"/>
      <c r="Z3" s="118"/>
      <c r="AA3" s="116" t="s">
        <v>25</v>
      </c>
      <c r="AB3" s="117"/>
      <c r="AC3" s="117"/>
      <c r="AD3" s="118"/>
      <c r="AE3" s="116" t="s">
        <v>26</v>
      </c>
      <c r="AF3" s="117"/>
      <c r="AG3" s="117"/>
      <c r="AH3" s="118"/>
      <c r="AI3" s="116" t="s">
        <v>27</v>
      </c>
      <c r="AJ3" s="117"/>
      <c r="AK3" s="117"/>
      <c r="AL3" s="118"/>
      <c r="AM3" s="116" t="s">
        <v>29</v>
      </c>
      <c r="AN3" s="117"/>
      <c r="AO3" s="117"/>
      <c r="AP3" s="118"/>
      <c r="AQ3" s="116" t="s">
        <v>30</v>
      </c>
      <c r="AR3" s="117"/>
      <c r="AS3" s="117"/>
      <c r="AT3" s="118"/>
      <c r="AU3" s="116" t="s">
        <v>31</v>
      </c>
      <c r="AV3" s="117"/>
      <c r="AW3" s="117"/>
      <c r="AX3" s="118"/>
      <c r="AY3" s="116" t="s">
        <v>32</v>
      </c>
      <c r="AZ3" s="117"/>
      <c r="BA3" s="117"/>
      <c r="BB3" s="118"/>
      <c r="BC3" s="116" t="s">
        <v>33</v>
      </c>
      <c r="BD3" s="117"/>
      <c r="BE3" s="117"/>
      <c r="BF3" s="118"/>
      <c r="BG3" s="116" t="s">
        <v>34</v>
      </c>
      <c r="BH3" s="117"/>
      <c r="BI3" s="117"/>
      <c r="BJ3" s="118"/>
      <c r="BK3" s="116" t="s">
        <v>42</v>
      </c>
      <c r="BL3" s="117"/>
      <c r="BM3" s="117"/>
      <c r="BN3" s="118"/>
      <c r="BO3" s="116" t="s">
        <v>43</v>
      </c>
      <c r="BP3" s="117"/>
      <c r="BQ3" s="117"/>
      <c r="BR3" s="118"/>
      <c r="BS3" s="116" t="s">
        <v>44</v>
      </c>
      <c r="BT3" s="117"/>
      <c r="BU3" s="117"/>
      <c r="BV3" s="118"/>
      <c r="BW3" s="116" t="s">
        <v>47</v>
      </c>
      <c r="BX3" s="117"/>
      <c r="BY3" s="117"/>
      <c r="BZ3" s="118"/>
      <c r="CA3" s="116" t="s">
        <v>45</v>
      </c>
      <c r="CB3" s="117"/>
      <c r="CC3" s="117"/>
      <c r="CD3" s="118"/>
    </row>
    <row r="4" spans="1:82" x14ac:dyDescent="0.25">
      <c r="A4" s="5"/>
      <c r="B4" s="119" t="s">
        <v>14</v>
      </c>
      <c r="C4" s="114"/>
      <c r="D4" s="114" t="s">
        <v>15</v>
      </c>
      <c r="E4" s="115"/>
      <c r="F4" s="18" t="s">
        <v>18</v>
      </c>
      <c r="G4" s="119" t="s">
        <v>14</v>
      </c>
      <c r="H4" s="114"/>
      <c r="I4" s="114" t="s">
        <v>15</v>
      </c>
      <c r="J4" s="115"/>
      <c r="K4" s="119" t="s">
        <v>14</v>
      </c>
      <c r="L4" s="114"/>
      <c r="M4" s="114" t="s">
        <v>15</v>
      </c>
      <c r="N4" s="114"/>
      <c r="O4" s="119" t="s">
        <v>14</v>
      </c>
      <c r="P4" s="114"/>
      <c r="Q4" s="114" t="s">
        <v>15</v>
      </c>
      <c r="R4" s="115"/>
      <c r="S4" s="119" t="s">
        <v>14</v>
      </c>
      <c r="T4" s="114"/>
      <c r="U4" s="114" t="s">
        <v>15</v>
      </c>
      <c r="V4" s="115"/>
      <c r="W4" s="119" t="s">
        <v>14</v>
      </c>
      <c r="X4" s="114"/>
      <c r="Y4" s="114" t="s">
        <v>15</v>
      </c>
      <c r="Z4" s="115"/>
      <c r="AA4" s="119" t="s">
        <v>14</v>
      </c>
      <c r="AB4" s="114"/>
      <c r="AC4" s="114" t="s">
        <v>15</v>
      </c>
      <c r="AD4" s="115"/>
      <c r="AE4" s="119" t="s">
        <v>14</v>
      </c>
      <c r="AF4" s="114"/>
      <c r="AG4" s="114" t="s">
        <v>15</v>
      </c>
      <c r="AH4" s="115"/>
      <c r="AI4" s="119" t="s">
        <v>14</v>
      </c>
      <c r="AJ4" s="114"/>
      <c r="AK4" s="114" t="s">
        <v>15</v>
      </c>
      <c r="AL4" s="115"/>
      <c r="AM4" s="119" t="s">
        <v>14</v>
      </c>
      <c r="AN4" s="114"/>
      <c r="AO4" s="114" t="s">
        <v>15</v>
      </c>
      <c r="AP4" s="115"/>
      <c r="AQ4" s="119" t="s">
        <v>14</v>
      </c>
      <c r="AR4" s="114"/>
      <c r="AS4" s="114" t="s">
        <v>15</v>
      </c>
      <c r="AT4" s="115"/>
      <c r="AU4" s="119" t="s">
        <v>14</v>
      </c>
      <c r="AV4" s="114"/>
      <c r="AW4" s="114" t="s">
        <v>15</v>
      </c>
      <c r="AX4" s="115"/>
      <c r="AY4" s="119" t="s">
        <v>14</v>
      </c>
      <c r="AZ4" s="114"/>
      <c r="BA4" s="114" t="s">
        <v>15</v>
      </c>
      <c r="BB4" s="115"/>
      <c r="BC4" s="119" t="s">
        <v>14</v>
      </c>
      <c r="BD4" s="114"/>
      <c r="BE4" s="114" t="s">
        <v>15</v>
      </c>
      <c r="BF4" s="115"/>
      <c r="BG4" s="119" t="s">
        <v>14</v>
      </c>
      <c r="BH4" s="114"/>
      <c r="BI4" s="114" t="s">
        <v>15</v>
      </c>
      <c r="BJ4" s="115"/>
      <c r="BK4" s="119" t="s">
        <v>14</v>
      </c>
      <c r="BL4" s="114"/>
      <c r="BM4" s="114" t="s">
        <v>15</v>
      </c>
      <c r="BN4" s="115"/>
      <c r="BO4" s="119" t="s">
        <v>14</v>
      </c>
      <c r="BP4" s="114"/>
      <c r="BQ4" s="114" t="s">
        <v>15</v>
      </c>
      <c r="BR4" s="115"/>
      <c r="BS4" s="119" t="s">
        <v>14</v>
      </c>
      <c r="BT4" s="114"/>
      <c r="BU4" s="114" t="s">
        <v>15</v>
      </c>
      <c r="BV4" s="115"/>
      <c r="BW4" s="119" t="s">
        <v>14</v>
      </c>
      <c r="BX4" s="114"/>
      <c r="BY4" s="114" t="s">
        <v>15</v>
      </c>
      <c r="BZ4" s="115"/>
      <c r="CA4" s="119" t="s">
        <v>14</v>
      </c>
      <c r="CB4" s="114"/>
      <c r="CC4" s="114" t="s">
        <v>15</v>
      </c>
      <c r="CD4" s="115"/>
    </row>
    <row r="5" spans="1:82" x14ac:dyDescent="0.25">
      <c r="A5" s="5"/>
      <c r="B5" s="19" t="s">
        <v>13</v>
      </c>
      <c r="C5" s="20" t="s">
        <v>1</v>
      </c>
      <c r="D5" s="20" t="s">
        <v>13</v>
      </c>
      <c r="E5" s="21" t="s">
        <v>1</v>
      </c>
      <c r="F5" s="17"/>
      <c r="G5" s="19" t="s">
        <v>13</v>
      </c>
      <c r="H5" s="20" t="s">
        <v>1</v>
      </c>
      <c r="I5" s="20" t="s">
        <v>13</v>
      </c>
      <c r="J5" s="21" t="s">
        <v>1</v>
      </c>
      <c r="K5" s="19" t="s">
        <v>13</v>
      </c>
      <c r="L5" s="20" t="s">
        <v>1</v>
      </c>
      <c r="M5" s="20" t="s">
        <v>13</v>
      </c>
      <c r="N5" s="20" t="s">
        <v>1</v>
      </c>
      <c r="O5" s="19" t="s">
        <v>13</v>
      </c>
      <c r="P5" s="20" t="s">
        <v>1</v>
      </c>
      <c r="Q5" s="20" t="s">
        <v>13</v>
      </c>
      <c r="R5" s="21" t="s">
        <v>1</v>
      </c>
      <c r="S5" s="19" t="s">
        <v>13</v>
      </c>
      <c r="T5" s="20" t="s">
        <v>1</v>
      </c>
      <c r="U5" s="20" t="s">
        <v>13</v>
      </c>
      <c r="V5" s="21" t="s">
        <v>1</v>
      </c>
      <c r="W5" s="19" t="s">
        <v>13</v>
      </c>
      <c r="X5" s="20" t="s">
        <v>1</v>
      </c>
      <c r="Y5" s="20" t="s">
        <v>13</v>
      </c>
      <c r="Z5" s="21" t="s">
        <v>1</v>
      </c>
      <c r="AA5" s="19" t="s">
        <v>13</v>
      </c>
      <c r="AB5" s="20" t="s">
        <v>1</v>
      </c>
      <c r="AC5" s="20" t="s">
        <v>13</v>
      </c>
      <c r="AD5" s="21" t="s">
        <v>1</v>
      </c>
      <c r="AE5" s="19" t="s">
        <v>13</v>
      </c>
      <c r="AF5" s="20" t="s">
        <v>1</v>
      </c>
      <c r="AG5" s="20" t="s">
        <v>13</v>
      </c>
      <c r="AH5" s="21" t="s">
        <v>1</v>
      </c>
      <c r="AI5" s="19" t="s">
        <v>13</v>
      </c>
      <c r="AJ5" s="20" t="s">
        <v>1</v>
      </c>
      <c r="AK5" s="20" t="s">
        <v>13</v>
      </c>
      <c r="AL5" s="21" t="s">
        <v>1</v>
      </c>
      <c r="AM5" s="19" t="s">
        <v>13</v>
      </c>
      <c r="AN5" s="20" t="s">
        <v>1</v>
      </c>
      <c r="AO5" s="20" t="s">
        <v>13</v>
      </c>
      <c r="AP5" s="21" t="s">
        <v>1</v>
      </c>
      <c r="AQ5" s="19" t="s">
        <v>13</v>
      </c>
      <c r="AR5" s="20" t="s">
        <v>1</v>
      </c>
      <c r="AS5" s="20" t="s">
        <v>13</v>
      </c>
      <c r="AT5" s="21" t="s">
        <v>1</v>
      </c>
      <c r="AU5" s="19" t="s">
        <v>13</v>
      </c>
      <c r="AV5" s="20" t="s">
        <v>1</v>
      </c>
      <c r="AW5" s="20" t="s">
        <v>13</v>
      </c>
      <c r="AX5" s="21" t="s">
        <v>1</v>
      </c>
      <c r="AY5" s="19" t="s">
        <v>13</v>
      </c>
      <c r="AZ5" s="20" t="s">
        <v>1</v>
      </c>
      <c r="BA5" s="20" t="s">
        <v>13</v>
      </c>
      <c r="BB5" s="21" t="s">
        <v>1</v>
      </c>
      <c r="BC5" s="19" t="s">
        <v>13</v>
      </c>
      <c r="BD5" s="20" t="s">
        <v>1</v>
      </c>
      <c r="BE5" s="20" t="s">
        <v>13</v>
      </c>
      <c r="BF5" s="21" t="s">
        <v>1</v>
      </c>
      <c r="BG5" s="19" t="s">
        <v>13</v>
      </c>
      <c r="BH5" s="20" t="s">
        <v>1</v>
      </c>
      <c r="BI5" s="20" t="s">
        <v>13</v>
      </c>
      <c r="BJ5" s="21" t="s">
        <v>1</v>
      </c>
      <c r="BK5" s="19" t="s">
        <v>13</v>
      </c>
      <c r="BL5" s="20" t="s">
        <v>1</v>
      </c>
      <c r="BM5" s="20" t="s">
        <v>13</v>
      </c>
      <c r="BN5" s="21" t="s">
        <v>1</v>
      </c>
      <c r="BO5" s="19" t="s">
        <v>13</v>
      </c>
      <c r="BP5" s="20" t="s">
        <v>1</v>
      </c>
      <c r="BQ5" s="20" t="s">
        <v>13</v>
      </c>
      <c r="BR5" s="21" t="s">
        <v>1</v>
      </c>
      <c r="BS5" s="19" t="s">
        <v>13</v>
      </c>
      <c r="BT5" s="20" t="s">
        <v>1</v>
      </c>
      <c r="BU5" s="20" t="s">
        <v>13</v>
      </c>
      <c r="BV5" s="21" t="s">
        <v>1</v>
      </c>
      <c r="BW5" s="92" t="s">
        <v>13</v>
      </c>
      <c r="BX5" s="93" t="s">
        <v>1</v>
      </c>
      <c r="BY5" s="93" t="s">
        <v>13</v>
      </c>
      <c r="BZ5" s="94" t="s">
        <v>1</v>
      </c>
      <c r="CA5" s="92" t="s">
        <v>13</v>
      </c>
      <c r="CB5" s="93" t="s">
        <v>1</v>
      </c>
      <c r="CC5" s="93" t="s">
        <v>13</v>
      </c>
      <c r="CD5" s="94" t="s">
        <v>1</v>
      </c>
    </row>
    <row r="6" spans="1:82" x14ac:dyDescent="0.25">
      <c r="A6" s="15" t="s">
        <v>2</v>
      </c>
      <c r="B6" s="11"/>
      <c r="C6" s="8"/>
      <c r="D6" s="9"/>
      <c r="E6" s="14"/>
      <c r="F6" s="12">
        <f>B6+D6</f>
        <v>0</v>
      </c>
      <c r="G6" s="13"/>
      <c r="H6" s="7"/>
      <c r="I6" s="6"/>
      <c r="J6" s="14"/>
      <c r="K6" s="13"/>
      <c r="L6" s="7">
        <v>0</v>
      </c>
      <c r="M6" s="6">
        <v>13</v>
      </c>
      <c r="N6" s="32">
        <v>1</v>
      </c>
      <c r="O6" s="34"/>
      <c r="P6" s="15"/>
      <c r="Q6" s="15"/>
      <c r="R6" s="35"/>
      <c r="S6" s="34"/>
      <c r="T6" s="15"/>
      <c r="U6" s="15"/>
      <c r="V6" s="35"/>
      <c r="W6" s="34"/>
      <c r="X6" s="15"/>
      <c r="Y6" s="15"/>
      <c r="Z6" s="35"/>
      <c r="AA6" s="34"/>
      <c r="AB6" s="15"/>
      <c r="AC6" s="15"/>
      <c r="AD6" s="35"/>
      <c r="AE6" s="34"/>
      <c r="AF6" s="15"/>
      <c r="AG6" s="15"/>
      <c r="AH6" s="35"/>
      <c r="AI6" s="34"/>
      <c r="AJ6" s="15"/>
      <c r="AK6" s="15"/>
      <c r="AL6" s="35"/>
      <c r="AM6" s="34"/>
      <c r="AN6" s="15"/>
      <c r="AO6" s="69">
        <v>9</v>
      </c>
      <c r="AP6" s="35"/>
      <c r="AQ6" s="34"/>
      <c r="AR6" s="15"/>
      <c r="AS6" s="69">
        <v>21</v>
      </c>
      <c r="AT6" s="35"/>
      <c r="AU6" s="34"/>
      <c r="AV6" s="15"/>
      <c r="AW6" s="69">
        <v>16</v>
      </c>
      <c r="AX6" s="35"/>
      <c r="AY6" s="34"/>
      <c r="AZ6" s="15"/>
      <c r="BA6" s="69">
        <v>15</v>
      </c>
      <c r="BB6" s="35"/>
      <c r="BC6" s="34"/>
      <c r="BD6" s="15"/>
      <c r="BE6" s="69">
        <v>0</v>
      </c>
      <c r="BF6" s="35"/>
      <c r="BG6" s="34"/>
      <c r="BH6" s="15"/>
      <c r="BI6" s="69">
        <v>14</v>
      </c>
      <c r="BJ6" s="35"/>
      <c r="BK6" s="34"/>
      <c r="BL6" s="15"/>
      <c r="BM6" s="69">
        <v>31</v>
      </c>
      <c r="BN6" s="35"/>
      <c r="BO6" s="34"/>
      <c r="BP6" s="15"/>
      <c r="BQ6" s="69">
        <v>21</v>
      </c>
      <c r="BR6" s="35"/>
      <c r="BS6" s="34"/>
      <c r="BT6" s="15"/>
      <c r="BU6" s="69">
        <v>74</v>
      </c>
      <c r="BV6" s="35"/>
      <c r="BW6" s="95"/>
      <c r="BX6" s="91"/>
      <c r="BY6" s="105">
        <v>7</v>
      </c>
      <c r="BZ6" s="96"/>
      <c r="CA6" s="95"/>
      <c r="CB6" s="91"/>
      <c r="CC6" s="105">
        <v>42</v>
      </c>
      <c r="CD6" s="96"/>
    </row>
    <row r="7" spans="1:82" x14ac:dyDescent="0.25">
      <c r="A7" s="15" t="s">
        <v>3</v>
      </c>
      <c r="B7" s="11"/>
      <c r="C7" s="8"/>
      <c r="D7" s="9">
        <v>43</v>
      </c>
      <c r="E7" s="14">
        <f t="shared" ref="E7" si="0">D7/F7</f>
        <v>1</v>
      </c>
      <c r="F7" s="12">
        <f t="shared" ref="F7:F28" si="1">B7+D7</f>
        <v>43</v>
      </c>
      <c r="G7" s="13"/>
      <c r="H7" s="7">
        <v>0</v>
      </c>
      <c r="I7" s="6">
        <v>27</v>
      </c>
      <c r="J7" s="14">
        <v>1</v>
      </c>
      <c r="K7" s="13"/>
      <c r="L7" s="7">
        <v>0</v>
      </c>
      <c r="M7" s="6">
        <v>13</v>
      </c>
      <c r="N7" s="32">
        <v>1</v>
      </c>
      <c r="O7" s="34"/>
      <c r="P7" s="15"/>
      <c r="Q7" s="15"/>
      <c r="R7" s="35"/>
      <c r="S7" s="34"/>
      <c r="T7" s="15"/>
      <c r="U7" s="15"/>
      <c r="V7" s="35"/>
      <c r="W7" s="34"/>
      <c r="X7" s="15"/>
      <c r="Y7" s="15"/>
      <c r="Z7" s="35"/>
      <c r="AA7" s="34"/>
      <c r="AB7" s="15"/>
      <c r="AC7" s="15"/>
      <c r="AD7" s="35"/>
      <c r="AE7" s="34"/>
      <c r="AF7" s="15"/>
      <c r="AG7" s="15"/>
      <c r="AH7" s="35"/>
      <c r="AI7" s="34"/>
      <c r="AJ7" s="15"/>
      <c r="AK7" s="15"/>
      <c r="AL7" s="35"/>
      <c r="AM7" s="34"/>
      <c r="AN7" s="15"/>
      <c r="AO7" s="15"/>
      <c r="AP7" s="35"/>
      <c r="AQ7" s="34"/>
      <c r="AR7" s="15"/>
      <c r="AS7" s="15"/>
      <c r="AT7" s="35"/>
      <c r="AU7" s="34"/>
      <c r="AV7" s="15"/>
      <c r="AW7" s="15"/>
      <c r="AX7" s="35"/>
      <c r="AY7" s="34"/>
      <c r="AZ7" s="15"/>
      <c r="BA7" s="15"/>
      <c r="BB7" s="35"/>
      <c r="BC7" s="34"/>
      <c r="BD7" s="15"/>
      <c r="BE7" s="15"/>
      <c r="BF7" s="35"/>
      <c r="BG7" s="34"/>
      <c r="BH7" s="15"/>
      <c r="BI7" s="15"/>
      <c r="BJ7" s="35"/>
      <c r="BK7" s="34"/>
      <c r="BL7" s="15"/>
      <c r="BM7" s="15"/>
      <c r="BN7" s="35"/>
      <c r="BO7" s="34"/>
      <c r="BP7" s="15"/>
      <c r="BQ7" s="15"/>
      <c r="BR7" s="35"/>
      <c r="BS7" s="34"/>
      <c r="BT7" s="15"/>
      <c r="BU7" s="15">
        <v>74</v>
      </c>
      <c r="BV7" s="35"/>
      <c r="BW7" s="95"/>
      <c r="BX7" s="91"/>
      <c r="BY7" s="91">
        <v>7</v>
      </c>
      <c r="BZ7" s="96"/>
      <c r="CA7" s="95"/>
      <c r="CB7" s="91"/>
      <c r="CC7" s="91">
        <v>42</v>
      </c>
      <c r="CD7" s="96"/>
    </row>
    <row r="8" spans="1:82" x14ac:dyDescent="0.25">
      <c r="A8" s="16" t="s">
        <v>4</v>
      </c>
      <c r="B8" s="11"/>
      <c r="C8" s="8"/>
      <c r="D8" s="8"/>
      <c r="E8" s="14"/>
      <c r="F8" s="12">
        <f t="shared" si="1"/>
        <v>0</v>
      </c>
      <c r="G8" s="13"/>
      <c r="H8" s="7"/>
      <c r="I8" s="6"/>
      <c r="J8" s="14"/>
      <c r="K8" s="13"/>
      <c r="L8" s="7"/>
      <c r="M8" s="6"/>
      <c r="N8" s="32"/>
      <c r="O8" s="36"/>
      <c r="P8" s="37"/>
      <c r="Q8" s="38"/>
      <c r="R8" s="39"/>
      <c r="S8" s="36"/>
      <c r="T8" s="37"/>
      <c r="U8" s="38"/>
      <c r="V8" s="39"/>
      <c r="W8" s="40">
        <v>11386</v>
      </c>
      <c r="X8" s="41">
        <v>0.9407584896306701</v>
      </c>
      <c r="Y8" s="42">
        <v>717</v>
      </c>
      <c r="Z8" s="43">
        <v>5.9241510369329918E-2</v>
      </c>
      <c r="AA8" s="40">
        <v>16838</v>
      </c>
      <c r="AB8" s="41">
        <v>0.94166992897488955</v>
      </c>
      <c r="AC8" s="42">
        <v>1043</v>
      </c>
      <c r="AD8" s="43">
        <v>5.8330071025110453E-2</v>
      </c>
      <c r="AE8" s="40">
        <v>81639</v>
      </c>
      <c r="AF8" s="41">
        <v>0.98935976829017047</v>
      </c>
      <c r="AG8" s="42">
        <v>878</v>
      </c>
      <c r="AH8" s="43">
        <v>1.064023170982949E-2</v>
      </c>
      <c r="AI8" s="40">
        <v>81920</v>
      </c>
      <c r="AJ8" s="41">
        <v>0.98848854888143445</v>
      </c>
      <c r="AK8" s="42">
        <v>954</v>
      </c>
      <c r="AL8" s="43">
        <v>1.1511451118565533E-2</v>
      </c>
      <c r="AM8" s="67">
        <v>81407</v>
      </c>
      <c r="AN8" s="68">
        <v>0.98985907272528306</v>
      </c>
      <c r="AO8" s="69">
        <v>834</v>
      </c>
      <c r="AP8" s="70">
        <v>1.014092727471699E-2</v>
      </c>
      <c r="AQ8" s="67">
        <v>82196</v>
      </c>
      <c r="AR8" s="68">
        <v>0.98938347095500612</v>
      </c>
      <c r="AS8" s="69">
        <v>882</v>
      </c>
      <c r="AT8" s="70">
        <v>1.0616529044993861E-2</v>
      </c>
      <c r="AU8" s="67">
        <v>82265</v>
      </c>
      <c r="AV8" s="68">
        <v>0.9904286058271129</v>
      </c>
      <c r="AW8" s="69">
        <v>795</v>
      </c>
      <c r="AX8" s="70">
        <v>9.5713941728870697E-3</v>
      </c>
      <c r="AY8" s="67">
        <v>82935</v>
      </c>
      <c r="AZ8" s="68">
        <v>0.98752128406939499</v>
      </c>
      <c r="BA8" s="69">
        <v>1048</v>
      </c>
      <c r="BB8" s="70">
        <v>1.2478715930605004E-2</v>
      </c>
      <c r="BC8" s="67">
        <v>83322</v>
      </c>
      <c r="BD8" s="68">
        <v>0.98961945935673901</v>
      </c>
      <c r="BE8" s="69">
        <v>874</v>
      </c>
      <c r="BF8" s="70">
        <v>1.0380540643260962E-2</v>
      </c>
      <c r="BG8" s="67">
        <v>83938</v>
      </c>
      <c r="BH8" s="68">
        <v>0.98929825802041349</v>
      </c>
      <c r="BI8" s="69">
        <v>908</v>
      </c>
      <c r="BJ8" s="70">
        <v>1.0701741979586545E-2</v>
      </c>
      <c r="BK8" s="67">
        <v>84131</v>
      </c>
      <c r="BL8" s="68">
        <v>0.98932254612589521</v>
      </c>
      <c r="BM8" s="69">
        <v>908</v>
      </c>
      <c r="BN8" s="70">
        <v>1.0677453874104823E-2</v>
      </c>
      <c r="BO8" s="82">
        <v>84567</v>
      </c>
      <c r="BP8" s="68">
        <v>0.99000245841186596</v>
      </c>
      <c r="BQ8" s="86">
        <v>854</v>
      </c>
      <c r="BR8" s="70">
        <v>9.9975415881340662E-3</v>
      </c>
      <c r="BS8" s="82">
        <v>83580</v>
      </c>
      <c r="BT8" s="68">
        <v>0.99046038987971796</v>
      </c>
      <c r="BU8" s="86">
        <v>805</v>
      </c>
      <c r="BV8" s="70">
        <v>9.53961012028204E-3</v>
      </c>
      <c r="BW8" s="109">
        <v>84708</v>
      </c>
      <c r="BX8" s="104">
        <v>0.99135136400341728</v>
      </c>
      <c r="BY8" s="112">
        <v>739</v>
      </c>
      <c r="BZ8" s="106">
        <v>8.6486359965826775E-3</v>
      </c>
      <c r="CA8" s="109">
        <v>84953</v>
      </c>
      <c r="CB8" s="104">
        <v>0.99075175518391534</v>
      </c>
      <c r="CC8" s="112">
        <v>793</v>
      </c>
      <c r="CD8" s="106">
        <v>9.2482448160847146E-3</v>
      </c>
    </row>
    <row r="9" spans="1:82" x14ac:dyDescent="0.25">
      <c r="A9" s="15" t="s">
        <v>3</v>
      </c>
      <c r="B9" s="12">
        <v>20933</v>
      </c>
      <c r="C9" s="10">
        <f>B9/F9</f>
        <v>0.8432225579053374</v>
      </c>
      <c r="D9" s="9">
        <v>3892</v>
      </c>
      <c r="E9" s="14">
        <f>D9/F9</f>
        <v>0.15677744209466263</v>
      </c>
      <c r="F9" s="12">
        <f t="shared" si="1"/>
        <v>24825</v>
      </c>
      <c r="G9" s="13">
        <v>31749</v>
      </c>
      <c r="H9" s="7">
        <v>0.94361885513879806</v>
      </c>
      <c r="I9" s="6">
        <v>1897</v>
      </c>
      <c r="J9" s="14">
        <v>5.6381144861201923E-2</v>
      </c>
      <c r="K9" s="13">
        <v>41578</v>
      </c>
      <c r="L9" s="7">
        <v>0.94055105641768089</v>
      </c>
      <c r="M9" s="6">
        <v>2628</v>
      </c>
      <c r="N9" s="32">
        <v>5.9448943582319141E-2</v>
      </c>
      <c r="O9" s="40">
        <v>50778</v>
      </c>
      <c r="P9" s="41">
        <v>0.93981121599111606</v>
      </c>
      <c r="Q9" s="42">
        <v>3252</v>
      </c>
      <c r="R9" s="43">
        <v>6.0188784008883951E-2</v>
      </c>
      <c r="S9" s="40">
        <v>55812</v>
      </c>
      <c r="T9" s="41">
        <v>0.94122805538222842</v>
      </c>
      <c r="U9" s="42">
        <v>3485</v>
      </c>
      <c r="V9" s="43">
        <v>5.8771944617771556E-2</v>
      </c>
      <c r="W9" s="40">
        <v>9588</v>
      </c>
      <c r="X9" s="41">
        <v>0.94855559952512858</v>
      </c>
      <c r="Y9" s="42">
        <v>520</v>
      </c>
      <c r="Z9" s="43">
        <v>5.1444400474871387E-2</v>
      </c>
      <c r="AA9" s="40">
        <v>14144</v>
      </c>
      <c r="AB9" s="41">
        <v>0.95130481571159542</v>
      </c>
      <c r="AC9" s="42">
        <v>724</v>
      </c>
      <c r="AD9" s="43">
        <v>4.8695184288404629E-2</v>
      </c>
      <c r="AE9" s="40">
        <v>81254</v>
      </c>
      <c r="AF9" s="41">
        <v>0.99382330997199086</v>
      </c>
      <c r="AG9" s="42">
        <v>505</v>
      </c>
      <c r="AH9" s="43">
        <v>6.1766900280091491E-3</v>
      </c>
      <c r="AI9" s="40">
        <v>81527</v>
      </c>
      <c r="AJ9" s="41">
        <v>0.99306908984603393</v>
      </c>
      <c r="AK9" s="42">
        <v>569</v>
      </c>
      <c r="AL9" s="43">
        <v>6.9309101539660883E-3</v>
      </c>
      <c r="AM9" s="34">
        <v>81028</v>
      </c>
      <c r="AN9" s="41">
        <v>0.99434279473303144</v>
      </c>
      <c r="AO9" s="15">
        <v>461</v>
      </c>
      <c r="AP9" s="43">
        <v>5.6572052669685482E-3</v>
      </c>
      <c r="AQ9" s="34">
        <v>81827</v>
      </c>
      <c r="AR9" s="41">
        <v>0.99401117589893095</v>
      </c>
      <c r="AS9" s="15">
        <v>493</v>
      </c>
      <c r="AT9" s="43">
        <v>5.9888241010689989E-3</v>
      </c>
      <c r="AU9" s="34">
        <v>81907</v>
      </c>
      <c r="AV9" s="41">
        <v>0.99486214016761809</v>
      </c>
      <c r="AW9" s="15">
        <v>423</v>
      </c>
      <c r="AX9" s="43">
        <v>5.1378598323818777E-3</v>
      </c>
      <c r="AY9" s="34">
        <v>82583</v>
      </c>
      <c r="AZ9" s="41">
        <v>0.99216675677299215</v>
      </c>
      <c r="BA9" s="15">
        <v>652</v>
      </c>
      <c r="BB9" s="43">
        <v>7.8332432270078692E-3</v>
      </c>
      <c r="BC9" s="34">
        <v>82982</v>
      </c>
      <c r="BD9" s="41">
        <v>0.99426079246594212</v>
      </c>
      <c r="BE9" s="15">
        <v>479</v>
      </c>
      <c r="BF9" s="43">
        <v>5.7392075340578236E-3</v>
      </c>
      <c r="BG9" s="34">
        <v>83606</v>
      </c>
      <c r="BH9" s="41">
        <v>0.99398421152748717</v>
      </c>
      <c r="BI9" s="15">
        <v>506</v>
      </c>
      <c r="BJ9" s="43">
        <v>6.0157884725128398E-3</v>
      </c>
      <c r="BK9" s="34">
        <v>83808</v>
      </c>
      <c r="BL9" s="41">
        <v>0.99405757392449201</v>
      </c>
      <c r="BM9" s="15">
        <v>501</v>
      </c>
      <c r="BN9" s="43">
        <v>5.942426075507953E-3</v>
      </c>
      <c r="BO9" s="83">
        <v>84249</v>
      </c>
      <c r="BP9" s="41">
        <v>0.99471055645418371</v>
      </c>
      <c r="BQ9" s="87">
        <v>448</v>
      </c>
      <c r="BR9" s="43">
        <v>5.2894435458162624E-3</v>
      </c>
      <c r="BS9" s="83">
        <v>83263</v>
      </c>
      <c r="BT9" s="41">
        <v>0.99494539110484426</v>
      </c>
      <c r="BU9" s="87">
        <v>423</v>
      </c>
      <c r="BV9" s="43">
        <v>5.0546088951557008E-3</v>
      </c>
      <c r="BW9" s="110">
        <v>84384</v>
      </c>
      <c r="BX9" s="97">
        <v>0.9957754124283118</v>
      </c>
      <c r="BY9" s="113">
        <v>358</v>
      </c>
      <c r="BZ9" s="98">
        <v>4.224587571688183E-3</v>
      </c>
      <c r="CA9" s="110">
        <v>84631</v>
      </c>
      <c r="CB9" s="97">
        <v>0.99516709390654035</v>
      </c>
      <c r="CC9" s="113">
        <v>411</v>
      </c>
      <c r="CD9" s="98">
        <v>4.8329060934597023E-3</v>
      </c>
    </row>
    <row r="10" spans="1:82" x14ac:dyDescent="0.25">
      <c r="A10" s="15" t="s">
        <v>5</v>
      </c>
      <c r="B10" s="12">
        <v>3354</v>
      </c>
      <c r="C10" s="10">
        <f t="shared" ref="C10:C27" si="2">B10/F10</f>
        <v>0.81526494895478852</v>
      </c>
      <c r="D10" s="9">
        <v>760</v>
      </c>
      <c r="E10" s="14">
        <f t="shared" ref="E10:E27" si="3">D10/F10</f>
        <v>0.18473505104521148</v>
      </c>
      <c r="F10" s="12">
        <f t="shared" si="1"/>
        <v>4114</v>
      </c>
      <c r="G10" s="13">
        <v>5723</v>
      </c>
      <c r="H10" s="7">
        <v>0.87668504901960786</v>
      </c>
      <c r="I10" s="6">
        <v>805</v>
      </c>
      <c r="J10" s="14">
        <v>0.12331495098039216</v>
      </c>
      <c r="K10" s="13">
        <v>7620</v>
      </c>
      <c r="L10" s="7">
        <v>0.86277173913043481</v>
      </c>
      <c r="M10" s="6">
        <v>1212</v>
      </c>
      <c r="N10" s="32">
        <v>0.13722826086956522</v>
      </c>
      <c r="O10" s="40">
        <v>9451</v>
      </c>
      <c r="P10" s="41">
        <v>0.85136474191514278</v>
      </c>
      <c r="Q10" s="42">
        <v>1650</v>
      </c>
      <c r="R10" s="43">
        <v>0.14863525808485722</v>
      </c>
      <c r="S10" s="40">
        <v>10497</v>
      </c>
      <c r="T10" s="41">
        <v>0.84381028938906755</v>
      </c>
      <c r="U10" s="42">
        <v>1943</v>
      </c>
      <c r="V10" s="43">
        <v>0.15618971061093248</v>
      </c>
      <c r="W10" s="40">
        <v>1798</v>
      </c>
      <c r="X10" s="41">
        <v>0.90125313283208019</v>
      </c>
      <c r="Y10" s="42">
        <v>197</v>
      </c>
      <c r="Z10" s="43">
        <v>9.8746867167919805E-2</v>
      </c>
      <c r="AA10" s="40">
        <v>2694</v>
      </c>
      <c r="AB10" s="41">
        <v>0.89412545635579155</v>
      </c>
      <c r="AC10" s="42">
        <v>319</v>
      </c>
      <c r="AD10" s="43">
        <v>0.10587454364420842</v>
      </c>
      <c r="AE10" s="40">
        <v>385</v>
      </c>
      <c r="AF10" s="41">
        <v>0.5079155672823219</v>
      </c>
      <c r="AG10" s="42">
        <v>373</v>
      </c>
      <c r="AH10" s="43">
        <v>0.4920844327176781</v>
      </c>
      <c r="AI10" s="40">
        <v>393</v>
      </c>
      <c r="AJ10" s="41">
        <v>0.50514138817480725</v>
      </c>
      <c r="AK10" s="42">
        <v>385</v>
      </c>
      <c r="AL10" s="43">
        <v>0.49485861182519281</v>
      </c>
      <c r="AM10" s="34">
        <v>379</v>
      </c>
      <c r="AN10" s="41">
        <v>0.50398936170212771</v>
      </c>
      <c r="AO10" s="15">
        <v>373</v>
      </c>
      <c r="AP10" s="43">
        <v>0.49601063829787234</v>
      </c>
      <c r="AQ10" s="34">
        <v>369</v>
      </c>
      <c r="AR10" s="41">
        <v>0.48680738786279681</v>
      </c>
      <c r="AS10" s="15">
        <v>389</v>
      </c>
      <c r="AT10" s="43">
        <v>0.51319261213720313</v>
      </c>
      <c r="AU10" s="34">
        <v>358</v>
      </c>
      <c r="AV10" s="41">
        <v>0.49041095890410957</v>
      </c>
      <c r="AW10" s="15">
        <v>372</v>
      </c>
      <c r="AX10" s="43">
        <v>0.50958904109589043</v>
      </c>
      <c r="AY10" s="34">
        <v>352</v>
      </c>
      <c r="AZ10" s="41">
        <v>0.47058823529411764</v>
      </c>
      <c r="BA10" s="15">
        <v>396</v>
      </c>
      <c r="BB10" s="43">
        <v>0.52941176470588236</v>
      </c>
      <c r="BC10" s="34">
        <v>340</v>
      </c>
      <c r="BD10" s="41">
        <v>0.46258503401360546</v>
      </c>
      <c r="BE10" s="15">
        <v>395</v>
      </c>
      <c r="BF10" s="43">
        <v>0.5374149659863946</v>
      </c>
      <c r="BG10" s="34">
        <v>332</v>
      </c>
      <c r="BH10" s="41">
        <v>0.45231607629427795</v>
      </c>
      <c r="BI10" s="15">
        <v>402</v>
      </c>
      <c r="BJ10" s="43">
        <v>0.54768392370572205</v>
      </c>
      <c r="BK10" s="34">
        <v>323</v>
      </c>
      <c r="BL10" s="41">
        <v>0.44246575342465755</v>
      </c>
      <c r="BM10" s="15">
        <v>407</v>
      </c>
      <c r="BN10" s="43">
        <v>0.55753424657534245</v>
      </c>
      <c r="BO10" s="83">
        <v>318</v>
      </c>
      <c r="BP10" s="41">
        <v>0.43922651933701656</v>
      </c>
      <c r="BQ10" s="87">
        <v>406</v>
      </c>
      <c r="BR10" s="43">
        <v>0.56077348066298338</v>
      </c>
      <c r="BS10" s="83">
        <v>317</v>
      </c>
      <c r="BT10" s="41">
        <v>0.45350500715307585</v>
      </c>
      <c r="BU10" s="87">
        <v>382</v>
      </c>
      <c r="BV10" s="43">
        <v>0.54649499284692415</v>
      </c>
      <c r="BW10" s="110">
        <v>324</v>
      </c>
      <c r="BX10" s="97">
        <v>0.45957446808510638</v>
      </c>
      <c r="BY10" s="113">
        <v>381</v>
      </c>
      <c r="BZ10" s="98">
        <v>0.54042553191489362</v>
      </c>
      <c r="CA10" s="110">
        <v>322</v>
      </c>
      <c r="CB10" s="97">
        <v>0.45738636363636365</v>
      </c>
      <c r="CC10" s="113">
        <v>382</v>
      </c>
      <c r="CD10" s="98">
        <v>0.54261363636363635</v>
      </c>
    </row>
    <row r="11" spans="1:82" x14ac:dyDescent="0.25">
      <c r="A11" s="16" t="s">
        <v>6</v>
      </c>
      <c r="B11" s="11"/>
      <c r="C11" s="10"/>
      <c r="D11" s="8"/>
      <c r="E11" s="14"/>
      <c r="F11" s="12">
        <f t="shared" si="1"/>
        <v>0</v>
      </c>
      <c r="G11" s="13"/>
      <c r="H11" s="7"/>
      <c r="I11" s="6"/>
      <c r="J11" s="14"/>
      <c r="K11" s="13"/>
      <c r="L11" s="7"/>
      <c r="M11" s="6"/>
      <c r="N11" s="32"/>
      <c r="O11" s="36"/>
      <c r="P11" s="37"/>
      <c r="Q11" s="38"/>
      <c r="R11" s="39"/>
      <c r="S11" s="36"/>
      <c r="T11" s="37"/>
      <c r="U11" s="38"/>
      <c r="V11" s="39"/>
      <c r="W11" s="40">
        <v>1387473</v>
      </c>
      <c r="X11" s="41">
        <v>0.96891249240567323</v>
      </c>
      <c r="Y11" s="42">
        <v>44517</v>
      </c>
      <c r="Z11" s="43">
        <v>3.1087507594326776E-2</v>
      </c>
      <c r="AA11" s="40">
        <v>1387912</v>
      </c>
      <c r="AB11" s="41">
        <v>0.96806372885800995</v>
      </c>
      <c r="AC11" s="42">
        <v>45787</v>
      </c>
      <c r="AD11" s="43">
        <v>3.1936271141990054E-2</v>
      </c>
      <c r="AE11" s="40">
        <v>1425041</v>
      </c>
      <c r="AF11" s="41">
        <v>0.99085588016064619</v>
      </c>
      <c r="AG11" s="42">
        <v>13151</v>
      </c>
      <c r="AH11" s="43">
        <v>9.1441198393538547E-3</v>
      </c>
      <c r="AI11" s="40">
        <v>1425458</v>
      </c>
      <c r="AJ11" s="41">
        <v>0.99029406799501751</v>
      </c>
      <c r="AK11" s="42">
        <v>13971</v>
      </c>
      <c r="AL11" s="43">
        <v>9.7059320049825305E-3</v>
      </c>
      <c r="AM11" s="67">
        <v>1425837</v>
      </c>
      <c r="AN11" s="68">
        <v>0.9904548416271991</v>
      </c>
      <c r="AO11" s="69">
        <v>13741</v>
      </c>
      <c r="AP11" s="70">
        <v>9.5451583728009184E-3</v>
      </c>
      <c r="AQ11" s="67">
        <v>1426995</v>
      </c>
      <c r="AR11" s="68">
        <v>0.99016836390584273</v>
      </c>
      <c r="AS11" s="69">
        <v>14169</v>
      </c>
      <c r="AT11" s="70">
        <v>9.8316360941572232E-3</v>
      </c>
      <c r="AU11" s="67">
        <v>1429434</v>
      </c>
      <c r="AV11" s="68">
        <v>0.99115443100116418</v>
      </c>
      <c r="AW11" s="69">
        <v>12757</v>
      </c>
      <c r="AX11" s="70">
        <v>8.8455689988357986E-3</v>
      </c>
      <c r="AY11" s="67">
        <v>1428062</v>
      </c>
      <c r="AZ11" s="68">
        <v>0.99088948592553938</v>
      </c>
      <c r="BA11" s="69">
        <v>13130</v>
      </c>
      <c r="BB11" s="70">
        <v>9.1105140744605854E-3</v>
      </c>
      <c r="BC11" s="67">
        <v>1430313</v>
      </c>
      <c r="BD11" s="68">
        <v>0.99084877760866985</v>
      </c>
      <c r="BE11" s="69">
        <v>13210</v>
      </c>
      <c r="BF11" s="70">
        <v>9.1512223913301008E-3</v>
      </c>
      <c r="BG11" s="67">
        <v>1430970</v>
      </c>
      <c r="BH11" s="68">
        <v>0.99096616032381935</v>
      </c>
      <c r="BI11" s="69">
        <v>13045</v>
      </c>
      <c r="BJ11" s="70">
        <v>9.0338396761806498E-3</v>
      </c>
      <c r="BK11" s="67">
        <v>1430792</v>
      </c>
      <c r="BL11" s="68">
        <v>0.99086965434328544</v>
      </c>
      <c r="BM11" s="69">
        <v>13184</v>
      </c>
      <c r="BN11" s="70">
        <v>9.1303456567145159E-3</v>
      </c>
      <c r="BO11" s="82">
        <v>1432079</v>
      </c>
      <c r="BP11" s="68">
        <v>0.99136205771042607</v>
      </c>
      <c r="BQ11" s="86">
        <v>12478</v>
      </c>
      <c r="BR11" s="70">
        <v>8.637942289573897E-3</v>
      </c>
      <c r="BS11" s="82">
        <v>1430147</v>
      </c>
      <c r="BT11" s="68">
        <v>0.99143502054069943</v>
      </c>
      <c r="BU11" s="86">
        <v>12355</v>
      </c>
      <c r="BV11" s="70">
        <v>8.5649794593005771E-3</v>
      </c>
      <c r="BW11" s="109">
        <v>1431787</v>
      </c>
      <c r="BX11" s="104">
        <v>0.99218537777950255</v>
      </c>
      <c r="BY11" s="112">
        <v>11277</v>
      </c>
      <c r="BZ11" s="106">
        <v>7.8146222204974972E-3</v>
      </c>
      <c r="CA11" s="109">
        <v>1432583</v>
      </c>
      <c r="CB11" s="104">
        <v>0.9919464843852781</v>
      </c>
      <c r="CC11" s="112">
        <v>11631</v>
      </c>
      <c r="CD11" s="106">
        <v>8.0535156147219181E-3</v>
      </c>
    </row>
    <row r="12" spans="1:82" x14ac:dyDescent="0.25">
      <c r="A12" s="15" t="s">
        <v>3</v>
      </c>
      <c r="B12" s="12">
        <v>1172554</v>
      </c>
      <c r="C12" s="10">
        <f t="shared" si="2"/>
        <v>0.99289383257151476</v>
      </c>
      <c r="D12" s="9">
        <v>8392</v>
      </c>
      <c r="E12" s="14">
        <f t="shared" si="3"/>
        <v>7.1061674284852994E-3</v>
      </c>
      <c r="F12" s="12">
        <f t="shared" si="1"/>
        <v>1180946</v>
      </c>
      <c r="G12" s="13">
        <v>1169308</v>
      </c>
      <c r="H12" s="7">
        <v>0.99285232728155781</v>
      </c>
      <c r="I12" s="6">
        <v>8418</v>
      </c>
      <c r="J12" s="14">
        <v>7.1476727184421503E-3</v>
      </c>
      <c r="K12" s="13">
        <v>1169348</v>
      </c>
      <c r="L12" s="7">
        <v>0.99268315665888773</v>
      </c>
      <c r="M12" s="6">
        <v>8619</v>
      </c>
      <c r="N12" s="32">
        <v>7.3168433411122721E-3</v>
      </c>
      <c r="O12" s="40">
        <v>1170333</v>
      </c>
      <c r="P12" s="41">
        <v>0.99271032048634056</v>
      </c>
      <c r="Q12" s="42">
        <v>8594</v>
      </c>
      <c r="R12" s="43">
        <v>7.2896795136594547E-3</v>
      </c>
      <c r="S12" s="40">
        <v>1172511</v>
      </c>
      <c r="T12" s="41">
        <v>0.99456029396296963</v>
      </c>
      <c r="U12" s="42">
        <v>6413</v>
      </c>
      <c r="V12" s="43">
        <v>5.4397060370303769E-3</v>
      </c>
      <c r="W12" s="40">
        <v>1165718</v>
      </c>
      <c r="X12" s="41">
        <v>0.99089027443080158</v>
      </c>
      <c r="Y12" s="42">
        <v>10717</v>
      </c>
      <c r="Z12" s="43">
        <v>9.1097255691984687E-3</v>
      </c>
      <c r="AA12" s="40">
        <v>1165924</v>
      </c>
      <c r="AB12" s="41">
        <v>0.9907571458555865</v>
      </c>
      <c r="AC12" s="42">
        <v>10877</v>
      </c>
      <c r="AD12" s="43">
        <v>9.2428541444135419E-3</v>
      </c>
      <c r="AE12" s="40">
        <v>1409572</v>
      </c>
      <c r="AF12" s="41">
        <v>0.99500932486824478</v>
      </c>
      <c r="AG12" s="42">
        <v>7070</v>
      </c>
      <c r="AH12" s="43">
        <v>4.9906751317552352E-3</v>
      </c>
      <c r="AI12" s="40">
        <v>1409981</v>
      </c>
      <c r="AJ12" s="41">
        <v>0.99455596709879879</v>
      </c>
      <c r="AK12" s="42">
        <v>7718</v>
      </c>
      <c r="AL12" s="43">
        <v>5.4440329012011715E-3</v>
      </c>
      <c r="AM12" s="34">
        <v>1410419</v>
      </c>
      <c r="AN12" s="41">
        <v>0.99480878190465505</v>
      </c>
      <c r="AO12" s="15">
        <v>7360</v>
      </c>
      <c r="AP12" s="43">
        <v>5.1912180953449022E-3</v>
      </c>
      <c r="AQ12" s="34">
        <v>1411574</v>
      </c>
      <c r="AR12" s="41">
        <v>0.99470715284849043</v>
      </c>
      <c r="AS12" s="15">
        <v>7511</v>
      </c>
      <c r="AT12" s="43">
        <v>5.2928471515095998E-3</v>
      </c>
      <c r="AU12" s="34">
        <v>1413951</v>
      </c>
      <c r="AV12" s="41">
        <v>0.9958797042684151</v>
      </c>
      <c r="AW12" s="15">
        <v>5850</v>
      </c>
      <c r="AX12" s="43">
        <v>4.1202957315849189E-3</v>
      </c>
      <c r="AY12" s="34">
        <v>1412723</v>
      </c>
      <c r="AZ12" s="41">
        <v>0.9956487327832817</v>
      </c>
      <c r="BA12" s="15">
        <v>6174</v>
      </c>
      <c r="BB12" s="43">
        <v>4.3512672167183384E-3</v>
      </c>
      <c r="BC12" s="34">
        <v>1415176</v>
      </c>
      <c r="BD12" s="41">
        <v>0.99562822307741017</v>
      </c>
      <c r="BE12" s="15">
        <v>6214</v>
      </c>
      <c r="BF12" s="43">
        <v>4.3717769225898595E-3</v>
      </c>
      <c r="BG12" s="34">
        <v>1415856</v>
      </c>
      <c r="BH12" s="41">
        <v>0.99574794887411366</v>
      </c>
      <c r="BI12" s="15">
        <v>6046</v>
      </c>
      <c r="BJ12" s="43">
        <v>4.2520511258863133E-3</v>
      </c>
      <c r="BK12" s="34">
        <v>1415766</v>
      </c>
      <c r="BL12" s="41">
        <v>0.99568885488108838</v>
      </c>
      <c r="BM12" s="15">
        <v>6130</v>
      </c>
      <c r="BN12" s="43">
        <v>4.3111451189116502E-3</v>
      </c>
      <c r="BO12" s="83">
        <v>1417188</v>
      </c>
      <c r="BP12" s="41">
        <v>0.99603816351273</v>
      </c>
      <c r="BQ12" s="87">
        <v>5637</v>
      </c>
      <c r="BR12" s="43">
        <v>3.9618364872700436E-3</v>
      </c>
      <c r="BS12" s="83">
        <v>1415338</v>
      </c>
      <c r="BT12" s="41">
        <v>0.99609399192617576</v>
      </c>
      <c r="BU12" s="87">
        <v>5550</v>
      </c>
      <c r="BV12" s="43">
        <v>3.9060080738242565E-3</v>
      </c>
      <c r="BW12" s="110">
        <v>1416939</v>
      </c>
      <c r="BX12" s="97">
        <v>0.9968510252107935</v>
      </c>
      <c r="BY12" s="113">
        <v>4476</v>
      </c>
      <c r="BZ12" s="98">
        <v>3.1489747892065301E-3</v>
      </c>
      <c r="CA12" s="110">
        <v>1417760</v>
      </c>
      <c r="CB12" s="97">
        <v>0.99672319236006779</v>
      </c>
      <c r="CC12" s="113">
        <v>4661</v>
      </c>
      <c r="CD12" s="98">
        <v>3.2768076399322002E-3</v>
      </c>
    </row>
    <row r="13" spans="1:82" x14ac:dyDescent="0.25">
      <c r="A13" s="15" t="s">
        <v>5</v>
      </c>
      <c r="B13" s="12">
        <v>209422</v>
      </c>
      <c r="C13" s="10">
        <f t="shared" si="2"/>
        <v>0.93213157074820852</v>
      </c>
      <c r="D13" s="9">
        <v>15248</v>
      </c>
      <c r="E13" s="14">
        <f t="shared" si="3"/>
        <v>6.7868429251791512E-2</v>
      </c>
      <c r="F13" s="12">
        <f t="shared" si="1"/>
        <v>224670</v>
      </c>
      <c r="G13" s="13">
        <v>217256</v>
      </c>
      <c r="H13" s="7">
        <v>0.91415779884455328</v>
      </c>
      <c r="I13" s="6">
        <v>20401</v>
      </c>
      <c r="J13" s="14">
        <v>8.5842201155446718E-2</v>
      </c>
      <c r="K13" s="13">
        <v>217016</v>
      </c>
      <c r="L13" s="7">
        <v>0.90183970046169126</v>
      </c>
      <c r="M13" s="6">
        <v>23621</v>
      </c>
      <c r="N13" s="32">
        <v>9.8160299538308737E-2</v>
      </c>
      <c r="O13" s="40">
        <v>218475</v>
      </c>
      <c r="P13" s="41">
        <v>0.89217531923929783</v>
      </c>
      <c r="Q13" s="42">
        <v>26404</v>
      </c>
      <c r="R13" s="43">
        <v>0.10782468076070223</v>
      </c>
      <c r="S13" s="40">
        <v>225115</v>
      </c>
      <c r="T13" s="41">
        <v>0.90511955547156764</v>
      </c>
      <c r="U13" s="42">
        <v>23598</v>
      </c>
      <c r="V13" s="43">
        <v>9.4880444528432376E-2</v>
      </c>
      <c r="W13" s="40">
        <v>221755</v>
      </c>
      <c r="X13" s="41">
        <v>0.86773884291052805</v>
      </c>
      <c r="Y13" s="42">
        <v>33800</v>
      </c>
      <c r="Z13" s="43">
        <v>0.13226115708947192</v>
      </c>
      <c r="AA13" s="40">
        <v>221988</v>
      </c>
      <c r="AB13" s="41">
        <v>0.86410949092635991</v>
      </c>
      <c r="AC13" s="42">
        <v>34910</v>
      </c>
      <c r="AD13" s="43">
        <v>0.13589050907364011</v>
      </c>
      <c r="AE13" s="40">
        <v>15469</v>
      </c>
      <c r="AF13" s="41">
        <v>0.7178190255220418</v>
      </c>
      <c r="AG13" s="42">
        <v>6081</v>
      </c>
      <c r="AH13" s="43">
        <v>0.28218097447795826</v>
      </c>
      <c r="AI13" s="40">
        <v>15477</v>
      </c>
      <c r="AJ13" s="41">
        <v>0.71224114127933735</v>
      </c>
      <c r="AK13" s="42">
        <v>6253</v>
      </c>
      <c r="AL13" s="43">
        <v>0.2877588587206627</v>
      </c>
      <c r="AM13" s="34">
        <v>15418</v>
      </c>
      <c r="AN13" s="41">
        <v>0.70728015046561765</v>
      </c>
      <c r="AO13" s="15">
        <v>6381</v>
      </c>
      <c r="AP13" s="43">
        <v>0.29271984953438229</v>
      </c>
      <c r="AQ13" s="34">
        <v>15421</v>
      </c>
      <c r="AR13" s="41">
        <v>0.69844648761266359</v>
      </c>
      <c r="AS13" s="15">
        <v>6658</v>
      </c>
      <c r="AT13" s="43">
        <v>0.30155351238733641</v>
      </c>
      <c r="AU13" s="34">
        <v>15483</v>
      </c>
      <c r="AV13" s="41">
        <v>0.69151406878070565</v>
      </c>
      <c r="AW13" s="15">
        <v>6907</v>
      </c>
      <c r="AX13" s="43">
        <v>0.30848593121929435</v>
      </c>
      <c r="AY13" s="34">
        <v>15339</v>
      </c>
      <c r="AZ13" s="41">
        <v>0.68800179412424312</v>
      </c>
      <c r="BA13" s="15">
        <v>6956</v>
      </c>
      <c r="BB13" s="43">
        <v>0.31199820587575688</v>
      </c>
      <c r="BC13" s="34">
        <v>15137</v>
      </c>
      <c r="BD13" s="41">
        <v>0.68391090227262463</v>
      </c>
      <c r="BE13" s="15">
        <v>6996</v>
      </c>
      <c r="BF13" s="43">
        <v>0.31608909772737542</v>
      </c>
      <c r="BG13" s="34">
        <v>15114</v>
      </c>
      <c r="BH13" s="41">
        <v>0.68348935015601686</v>
      </c>
      <c r="BI13" s="15">
        <v>6999</v>
      </c>
      <c r="BJ13" s="43">
        <v>0.31651064984398319</v>
      </c>
      <c r="BK13" s="34">
        <v>15026</v>
      </c>
      <c r="BL13" s="41">
        <v>0.68052536231884053</v>
      </c>
      <c r="BM13" s="15">
        <v>7054</v>
      </c>
      <c r="BN13" s="43">
        <v>0.31947463768115941</v>
      </c>
      <c r="BO13" s="83">
        <v>14891</v>
      </c>
      <c r="BP13" s="41">
        <v>0.68521074912571323</v>
      </c>
      <c r="BQ13" s="87">
        <v>6841</v>
      </c>
      <c r="BR13" s="43">
        <v>0.31478925087428677</v>
      </c>
      <c r="BS13" s="83">
        <v>14809</v>
      </c>
      <c r="BT13" s="41">
        <v>0.6851577681132599</v>
      </c>
      <c r="BU13" s="87">
        <v>6805</v>
      </c>
      <c r="BV13" s="43">
        <v>0.3148422318867401</v>
      </c>
      <c r="BW13" s="110">
        <v>14848</v>
      </c>
      <c r="BX13" s="97">
        <v>0.68585154048685848</v>
      </c>
      <c r="BY13" s="113">
        <v>6801</v>
      </c>
      <c r="BZ13" s="98">
        <v>0.31414845951314146</v>
      </c>
      <c r="CA13" s="110">
        <v>14823</v>
      </c>
      <c r="CB13" s="97">
        <v>0.68017253246455289</v>
      </c>
      <c r="CC13" s="113">
        <v>6970</v>
      </c>
      <c r="CD13" s="98">
        <v>0.31982746753544716</v>
      </c>
    </row>
    <row r="14" spans="1:82" x14ac:dyDescent="0.25">
      <c r="A14" s="16" t="s">
        <v>7</v>
      </c>
      <c r="B14" s="11"/>
      <c r="C14" s="10"/>
      <c r="D14" s="8"/>
      <c r="E14" s="14"/>
      <c r="F14" s="12">
        <f t="shared" si="1"/>
        <v>0</v>
      </c>
      <c r="G14" s="13"/>
      <c r="H14" s="7"/>
      <c r="I14" s="6"/>
      <c r="J14" s="14"/>
      <c r="K14" s="13"/>
      <c r="L14" s="7"/>
      <c r="M14" s="6"/>
      <c r="N14" s="32"/>
      <c r="O14" s="36"/>
      <c r="P14" s="37"/>
      <c r="Q14" s="38"/>
      <c r="R14" s="39"/>
      <c r="S14" s="36"/>
      <c r="T14" s="37"/>
      <c r="U14" s="38"/>
      <c r="V14" s="39"/>
      <c r="W14" s="40">
        <v>2366028</v>
      </c>
      <c r="X14" s="41">
        <v>0.95688100925081876</v>
      </c>
      <c r="Y14" s="42">
        <v>106618</v>
      </c>
      <c r="Z14" s="43">
        <v>4.3118990749181241E-2</v>
      </c>
      <c r="AA14" s="40">
        <v>2370454</v>
      </c>
      <c r="AB14" s="41">
        <v>0.95503223724420006</v>
      </c>
      <c r="AC14" s="42">
        <v>111613</v>
      </c>
      <c r="AD14" s="43">
        <v>4.4967762755799903E-2</v>
      </c>
      <c r="AE14" s="40">
        <v>2455912</v>
      </c>
      <c r="AF14" s="41">
        <v>0.98423879065741171</v>
      </c>
      <c r="AG14" s="42">
        <v>39328</v>
      </c>
      <c r="AH14" s="43">
        <v>1.5761209342588289E-2</v>
      </c>
      <c r="AI14" s="40">
        <v>2457378</v>
      </c>
      <c r="AJ14" s="41">
        <v>0.98349959937661235</v>
      </c>
      <c r="AK14" s="42">
        <v>41228</v>
      </c>
      <c r="AL14" s="43">
        <v>1.65004006233876E-2</v>
      </c>
      <c r="AM14" s="67">
        <v>2451054</v>
      </c>
      <c r="AN14" s="68">
        <v>0.98371428846635456</v>
      </c>
      <c r="AO14" s="69">
        <v>40578</v>
      </c>
      <c r="AP14" s="70">
        <v>1.6285711533645417E-2</v>
      </c>
      <c r="AQ14" s="67">
        <v>2455570</v>
      </c>
      <c r="AR14" s="68">
        <v>0.98277402925065172</v>
      </c>
      <c r="AS14" s="69">
        <v>43041</v>
      </c>
      <c r="AT14" s="70">
        <v>1.7225970749348337E-2</v>
      </c>
      <c r="AU14" s="67">
        <v>2465492</v>
      </c>
      <c r="AV14" s="68">
        <v>0.98451131662593638</v>
      </c>
      <c r="AW14" s="69">
        <v>38788</v>
      </c>
      <c r="AX14" s="70">
        <v>1.5488683374063603E-2</v>
      </c>
      <c r="AY14" s="67">
        <v>2459512</v>
      </c>
      <c r="AZ14" s="68">
        <v>0.98373279075971642</v>
      </c>
      <c r="BA14" s="69">
        <v>40671</v>
      </c>
      <c r="BB14" s="70">
        <v>1.626720924028361E-2</v>
      </c>
      <c r="BC14" s="67">
        <v>2462265</v>
      </c>
      <c r="BD14" s="68">
        <v>0.98296601826634955</v>
      </c>
      <c r="BE14" s="69">
        <v>42669</v>
      </c>
      <c r="BF14" s="70">
        <v>1.7033981733650467E-2</v>
      </c>
      <c r="BG14" s="67">
        <v>2461395</v>
      </c>
      <c r="BH14" s="68">
        <v>0.98307473683706026</v>
      </c>
      <c r="BI14" s="69">
        <v>42377</v>
      </c>
      <c r="BJ14" s="70">
        <v>1.6925263162939755E-2</v>
      </c>
      <c r="BK14" s="67">
        <v>2457294</v>
      </c>
      <c r="BL14" s="68">
        <v>0.98312523604985369</v>
      </c>
      <c r="BM14" s="69">
        <v>42178</v>
      </c>
      <c r="BN14" s="70">
        <v>1.6874763950146272E-2</v>
      </c>
      <c r="BO14" s="82">
        <v>2466552</v>
      </c>
      <c r="BP14" s="68">
        <v>0.98336781925390804</v>
      </c>
      <c r="BQ14" s="86">
        <v>41718</v>
      </c>
      <c r="BR14" s="70">
        <v>1.6632180746091928E-2</v>
      </c>
      <c r="BS14" s="82">
        <v>2455478</v>
      </c>
      <c r="BT14" s="68">
        <v>0.982511498748592</v>
      </c>
      <c r="BU14" s="86">
        <v>43707</v>
      </c>
      <c r="BV14" s="70">
        <v>1.748850125140796E-2</v>
      </c>
      <c r="BW14" s="109">
        <v>2465636</v>
      </c>
      <c r="BX14" s="104">
        <v>0.98514591381777228</v>
      </c>
      <c r="BY14" s="112">
        <v>37177</v>
      </c>
      <c r="BZ14" s="106">
        <v>1.4854086182227758E-2</v>
      </c>
      <c r="CA14" s="109">
        <v>2470249</v>
      </c>
      <c r="CB14" s="104">
        <v>0.98402142162023709</v>
      </c>
      <c r="CC14" s="112">
        <v>40112</v>
      </c>
      <c r="CD14" s="106">
        <v>1.5978578379762912E-2</v>
      </c>
    </row>
    <row r="15" spans="1:82" x14ac:dyDescent="0.25">
      <c r="A15" s="15" t="s">
        <v>3</v>
      </c>
      <c r="B15" s="12">
        <v>1840456</v>
      </c>
      <c r="C15" s="10">
        <f t="shared" si="2"/>
        <v>0.98996936158493554</v>
      </c>
      <c r="D15" s="9">
        <v>18648</v>
      </c>
      <c r="E15" s="14">
        <f t="shared" si="3"/>
        <v>1.0030638415064462E-2</v>
      </c>
      <c r="F15" s="12">
        <f t="shared" si="1"/>
        <v>1859104</v>
      </c>
      <c r="G15" s="13">
        <v>1834522</v>
      </c>
      <c r="H15" s="7">
        <v>0.99047332125018961</v>
      </c>
      <c r="I15" s="6">
        <v>17645</v>
      </c>
      <c r="J15" s="14">
        <v>9.5266787498103581E-3</v>
      </c>
      <c r="K15" s="13">
        <v>1836989</v>
      </c>
      <c r="L15" s="7">
        <v>0.99206290915414386</v>
      </c>
      <c r="M15" s="6">
        <v>14697</v>
      </c>
      <c r="N15" s="32">
        <v>7.937090845856155E-3</v>
      </c>
      <c r="O15" s="40">
        <v>1839850</v>
      </c>
      <c r="P15" s="41">
        <v>0.99363052509013616</v>
      </c>
      <c r="Q15" s="42">
        <v>11794</v>
      </c>
      <c r="R15" s="43">
        <v>6.369474909863883E-3</v>
      </c>
      <c r="S15" s="40">
        <v>1842644</v>
      </c>
      <c r="T15" s="41">
        <v>0.99574605137161742</v>
      </c>
      <c r="U15" s="42">
        <v>7872</v>
      </c>
      <c r="V15" s="43">
        <v>4.2539486283825704E-3</v>
      </c>
      <c r="W15" s="40">
        <v>1829743</v>
      </c>
      <c r="X15" s="41">
        <v>0.99480995101911662</v>
      </c>
      <c r="Y15" s="42">
        <v>9546</v>
      </c>
      <c r="Z15" s="43">
        <v>5.1900489808833737E-3</v>
      </c>
      <c r="AA15" s="40">
        <v>1831481</v>
      </c>
      <c r="AB15" s="41">
        <v>0.99478567211328561</v>
      </c>
      <c r="AC15" s="42">
        <v>9600</v>
      </c>
      <c r="AD15" s="43">
        <v>5.2143278867143811E-3</v>
      </c>
      <c r="AE15" s="40">
        <v>2398050</v>
      </c>
      <c r="AF15" s="41">
        <v>0.99093589423074935</v>
      </c>
      <c r="AG15" s="42">
        <v>21935</v>
      </c>
      <c r="AH15" s="43">
        <v>9.0641057692506365E-3</v>
      </c>
      <c r="AI15" s="40">
        <v>2400509</v>
      </c>
      <c r="AJ15" s="41">
        <v>0.99038376247051652</v>
      </c>
      <c r="AK15" s="42">
        <v>23308</v>
      </c>
      <c r="AL15" s="43">
        <v>9.616237529483455E-3</v>
      </c>
      <c r="AM15" s="34">
        <v>2394721</v>
      </c>
      <c r="AN15" s="41">
        <v>0.99102551846605313</v>
      </c>
      <c r="AO15" s="15">
        <v>21686</v>
      </c>
      <c r="AP15" s="43">
        <v>8.9744815339468896E-3</v>
      </c>
      <c r="AQ15" s="34">
        <v>2398524</v>
      </c>
      <c r="AR15" s="41">
        <v>0.99084924659444162</v>
      </c>
      <c r="AS15" s="15">
        <v>22151</v>
      </c>
      <c r="AT15" s="43">
        <v>9.1507534055583675E-3</v>
      </c>
      <c r="AU15" s="34">
        <v>2407121</v>
      </c>
      <c r="AV15" s="41">
        <v>0.99284339023094514</v>
      </c>
      <c r="AW15" s="15">
        <v>17351</v>
      </c>
      <c r="AX15" s="43">
        <v>7.1566097690548705E-3</v>
      </c>
      <c r="AY15" s="34">
        <v>2401896</v>
      </c>
      <c r="AZ15" s="41">
        <v>0.99224347619173514</v>
      </c>
      <c r="BA15" s="15">
        <v>18776</v>
      </c>
      <c r="BB15" s="43">
        <v>7.7565238082648123E-3</v>
      </c>
      <c r="BC15" s="34">
        <v>2406199</v>
      </c>
      <c r="BD15" s="41">
        <v>0.9917864941886777</v>
      </c>
      <c r="BE15" s="15">
        <v>19927</v>
      </c>
      <c r="BF15" s="43">
        <v>8.2135058113222484E-3</v>
      </c>
      <c r="BG15" s="34">
        <v>2406387</v>
      </c>
      <c r="BH15" s="41">
        <v>0.99178263423078117</v>
      </c>
      <c r="BI15" s="15">
        <v>19938</v>
      </c>
      <c r="BJ15" s="43">
        <v>8.2173657692188803E-3</v>
      </c>
      <c r="BK15" s="34">
        <v>2403231</v>
      </c>
      <c r="BL15" s="41">
        <v>0.99174860289547895</v>
      </c>
      <c r="BM15" s="15">
        <v>19995</v>
      </c>
      <c r="BN15" s="43">
        <v>8.2513971045209984E-3</v>
      </c>
      <c r="BO15" s="83">
        <v>2411400</v>
      </c>
      <c r="BP15" s="41">
        <v>0.99154346730176324</v>
      </c>
      <c r="BQ15" s="87">
        <v>20566</v>
      </c>
      <c r="BR15" s="43">
        <v>8.456532698236735E-3</v>
      </c>
      <c r="BS15" s="83">
        <v>2400673</v>
      </c>
      <c r="BT15" s="41">
        <v>0.99088967266468408</v>
      </c>
      <c r="BU15" s="87">
        <v>22072</v>
      </c>
      <c r="BV15" s="43">
        <v>9.1103273353159327E-3</v>
      </c>
      <c r="BW15" s="110">
        <v>2408354</v>
      </c>
      <c r="BX15" s="97">
        <v>0.99316392920045971</v>
      </c>
      <c r="BY15" s="113">
        <v>16577</v>
      </c>
      <c r="BZ15" s="98">
        <v>6.8360707995402756E-3</v>
      </c>
      <c r="CA15" s="110">
        <v>2412969</v>
      </c>
      <c r="CB15" s="97">
        <v>0.99258574582485426</v>
      </c>
      <c r="CC15" s="113">
        <v>18024</v>
      </c>
      <c r="CD15" s="98">
        <v>7.4142541751457116E-3</v>
      </c>
    </row>
    <row r="16" spans="1:82" x14ac:dyDescent="0.25">
      <c r="A16" s="15" t="s">
        <v>5</v>
      </c>
      <c r="B16" s="12">
        <v>489063</v>
      </c>
      <c r="C16" s="10">
        <f t="shared" si="2"/>
        <v>0.87576171605696551</v>
      </c>
      <c r="D16" s="9">
        <v>69380</v>
      </c>
      <c r="E16" s="14">
        <f t="shared" si="3"/>
        <v>0.12423828394303447</v>
      </c>
      <c r="F16" s="12">
        <f t="shared" si="1"/>
        <v>558443</v>
      </c>
      <c r="G16" s="13">
        <v>517018</v>
      </c>
      <c r="H16" s="7">
        <v>0.8567972145945435</v>
      </c>
      <c r="I16" s="6">
        <v>86413</v>
      </c>
      <c r="J16" s="14">
        <v>0.14320278540545647</v>
      </c>
      <c r="K16" s="13">
        <v>516222</v>
      </c>
      <c r="L16" s="7">
        <v>0.84761202631721533</v>
      </c>
      <c r="M16" s="6">
        <v>92809</v>
      </c>
      <c r="N16" s="32">
        <v>0.15238797368278462</v>
      </c>
      <c r="O16" s="40">
        <v>519226</v>
      </c>
      <c r="P16" s="41">
        <v>0.84182793327972194</v>
      </c>
      <c r="Q16" s="42">
        <v>97558</v>
      </c>
      <c r="R16" s="43">
        <v>0.15817206672027809</v>
      </c>
      <c r="S16" s="40">
        <v>545406</v>
      </c>
      <c r="T16" s="41">
        <v>0.88299262238152831</v>
      </c>
      <c r="U16" s="42">
        <v>72273</v>
      </c>
      <c r="V16" s="43">
        <v>0.11700737761847173</v>
      </c>
      <c r="W16" s="40">
        <v>536285</v>
      </c>
      <c r="X16" s="41">
        <v>0.84673414835550886</v>
      </c>
      <c r="Y16" s="42">
        <v>97072</v>
      </c>
      <c r="Z16" s="43">
        <v>0.15326585164449119</v>
      </c>
      <c r="AA16" s="40">
        <v>538973</v>
      </c>
      <c r="AB16" s="41">
        <v>0.84084987815646517</v>
      </c>
      <c r="AC16" s="42">
        <v>102013</v>
      </c>
      <c r="AD16" s="43">
        <v>0.1591501218435348</v>
      </c>
      <c r="AE16" s="40">
        <v>57862</v>
      </c>
      <c r="AF16" s="41">
        <v>0.76887914424290749</v>
      </c>
      <c r="AG16" s="42">
        <v>17393</v>
      </c>
      <c r="AH16" s="43">
        <v>0.23112085575709254</v>
      </c>
      <c r="AI16" s="40">
        <v>56869</v>
      </c>
      <c r="AJ16" s="41">
        <v>0.76039257110002811</v>
      </c>
      <c r="AK16" s="42">
        <v>17920</v>
      </c>
      <c r="AL16" s="43">
        <v>0.23960742889997191</v>
      </c>
      <c r="AM16" s="34">
        <v>56333</v>
      </c>
      <c r="AN16" s="41">
        <v>0.74886008640744428</v>
      </c>
      <c r="AO16" s="15">
        <v>18892</v>
      </c>
      <c r="AP16" s="43">
        <v>0.25113991359255566</v>
      </c>
      <c r="AQ16" s="34">
        <v>57046</v>
      </c>
      <c r="AR16" s="41">
        <v>0.73195955655922806</v>
      </c>
      <c r="AS16" s="15">
        <v>20890</v>
      </c>
      <c r="AT16" s="43">
        <v>0.26804044344077194</v>
      </c>
      <c r="AU16" s="34">
        <v>58371</v>
      </c>
      <c r="AV16" s="41">
        <v>0.73139284282277461</v>
      </c>
      <c r="AW16" s="15">
        <v>21437</v>
      </c>
      <c r="AX16" s="43">
        <v>0.26860715717722533</v>
      </c>
      <c r="AY16" s="34">
        <v>57616</v>
      </c>
      <c r="AZ16" s="41">
        <v>0.72462929657531661</v>
      </c>
      <c r="BA16" s="15">
        <v>21895</v>
      </c>
      <c r="BB16" s="43">
        <v>0.27537070342468339</v>
      </c>
      <c r="BC16" s="34">
        <v>56066</v>
      </c>
      <c r="BD16" s="41">
        <v>0.71142523601664809</v>
      </c>
      <c r="BE16" s="15">
        <v>22742</v>
      </c>
      <c r="BF16" s="43">
        <v>0.28857476398335197</v>
      </c>
      <c r="BG16" s="34">
        <v>55008</v>
      </c>
      <c r="BH16" s="41">
        <v>0.71026637571500506</v>
      </c>
      <c r="BI16" s="15">
        <v>22439</v>
      </c>
      <c r="BJ16" s="43">
        <v>0.28973362428499488</v>
      </c>
      <c r="BK16" s="34">
        <v>54063</v>
      </c>
      <c r="BL16" s="41">
        <v>0.7090601474175694</v>
      </c>
      <c r="BM16" s="15">
        <v>22183</v>
      </c>
      <c r="BN16" s="43">
        <v>0.29093985258243055</v>
      </c>
      <c r="BO16" s="83">
        <v>55152</v>
      </c>
      <c r="BP16" s="41">
        <v>0.72279303837282449</v>
      </c>
      <c r="BQ16" s="87">
        <v>21152</v>
      </c>
      <c r="BR16" s="43">
        <v>0.27720696162717551</v>
      </c>
      <c r="BS16" s="83">
        <v>54805</v>
      </c>
      <c r="BT16" s="41">
        <v>0.71696755625327058</v>
      </c>
      <c r="BU16" s="87">
        <v>21635</v>
      </c>
      <c r="BV16" s="43">
        <v>0.28303244374672948</v>
      </c>
      <c r="BW16" s="110">
        <v>57282</v>
      </c>
      <c r="BX16" s="97">
        <v>0.73549729077322101</v>
      </c>
      <c r="BY16" s="113">
        <v>20600</v>
      </c>
      <c r="BZ16" s="98">
        <v>0.26450270922677899</v>
      </c>
      <c r="CA16" s="110">
        <v>57280</v>
      </c>
      <c r="CB16" s="97">
        <v>0.72170144138695691</v>
      </c>
      <c r="CC16" s="113">
        <v>22088</v>
      </c>
      <c r="CD16" s="98">
        <v>0.27829855861304303</v>
      </c>
    </row>
    <row r="17" spans="1:82" x14ac:dyDescent="0.25">
      <c r="A17" s="16" t="s">
        <v>8</v>
      </c>
      <c r="B17" s="11"/>
      <c r="C17" s="10"/>
      <c r="D17" s="8"/>
      <c r="E17" s="14"/>
      <c r="F17" s="12">
        <f t="shared" si="1"/>
        <v>0</v>
      </c>
      <c r="G17" s="13"/>
      <c r="H17" s="7"/>
      <c r="I17" s="6"/>
      <c r="J17" s="14"/>
      <c r="K17" s="13"/>
      <c r="L17" s="7"/>
      <c r="M17" s="6"/>
      <c r="N17" s="32"/>
      <c r="O17" s="36"/>
      <c r="P17" s="37"/>
      <c r="Q17" s="38"/>
      <c r="R17" s="39"/>
      <c r="S17" s="36"/>
      <c r="T17" s="37"/>
      <c r="U17" s="38"/>
      <c r="V17" s="39"/>
      <c r="W17" s="40">
        <v>3101273</v>
      </c>
      <c r="X17" s="41">
        <v>0.98341033552237289</v>
      </c>
      <c r="Y17" s="42">
        <v>52317</v>
      </c>
      <c r="Z17" s="43">
        <v>1.6589664477627084E-2</v>
      </c>
      <c r="AA17" s="40">
        <v>3102940</v>
      </c>
      <c r="AB17" s="41">
        <v>0.98263274665572231</v>
      </c>
      <c r="AC17" s="42">
        <v>54842</v>
      </c>
      <c r="AD17" s="43">
        <v>1.7367253344277724E-2</v>
      </c>
      <c r="AE17" s="40">
        <v>3111888</v>
      </c>
      <c r="AF17" s="41">
        <v>0.9907782983725435</v>
      </c>
      <c r="AG17" s="42">
        <v>28964</v>
      </c>
      <c r="AH17" s="43">
        <v>9.2217016274564988E-3</v>
      </c>
      <c r="AI17" s="40">
        <v>3113691</v>
      </c>
      <c r="AJ17" s="41">
        <v>0.99044825571242212</v>
      </c>
      <c r="AK17" s="42">
        <v>30028</v>
      </c>
      <c r="AL17" s="43">
        <v>9.5517442875778652E-3</v>
      </c>
      <c r="AM17" s="67">
        <v>3112793</v>
      </c>
      <c r="AN17" s="68">
        <v>0.99020575890814999</v>
      </c>
      <c r="AO17" s="69">
        <v>30789</v>
      </c>
      <c r="AP17" s="70">
        <v>9.7942410918499985E-3</v>
      </c>
      <c r="AQ17" s="67">
        <v>3119208</v>
      </c>
      <c r="AR17" s="68">
        <v>0.99063233635171799</v>
      </c>
      <c r="AS17" s="69">
        <v>29496</v>
      </c>
      <c r="AT17" s="70">
        <v>9.3676636482819594E-3</v>
      </c>
      <c r="AU17" s="67">
        <v>3126636</v>
      </c>
      <c r="AV17" s="68">
        <v>0.99187657804299989</v>
      </c>
      <c r="AW17" s="69">
        <v>25607</v>
      </c>
      <c r="AX17" s="70">
        <v>8.1234219570001428E-3</v>
      </c>
      <c r="AY17" s="67">
        <v>3124777</v>
      </c>
      <c r="AZ17" s="68">
        <v>0.99179811706782606</v>
      </c>
      <c r="BA17" s="69">
        <v>25841</v>
      </c>
      <c r="BB17" s="70">
        <v>8.2018829321739411E-3</v>
      </c>
      <c r="BC17" s="67">
        <v>3129890</v>
      </c>
      <c r="BD17" s="68">
        <v>0.99115529067521269</v>
      </c>
      <c r="BE17" s="69">
        <v>27930</v>
      </c>
      <c r="BF17" s="70">
        <v>8.8447093247873525E-3</v>
      </c>
      <c r="BG17" s="67">
        <v>3130472</v>
      </c>
      <c r="BH17" s="68">
        <v>0.9912608044594311</v>
      </c>
      <c r="BI17" s="69">
        <v>27599</v>
      </c>
      <c r="BJ17" s="70">
        <v>8.7391955405689108E-3</v>
      </c>
      <c r="BK17" s="67">
        <v>3130058</v>
      </c>
      <c r="BL17" s="68">
        <v>0.99160258065333673</v>
      </c>
      <c r="BM17" s="69">
        <v>26507</v>
      </c>
      <c r="BN17" s="70">
        <v>8.3974193466632239E-3</v>
      </c>
      <c r="BO17" s="82">
        <v>3132682</v>
      </c>
      <c r="BP17" s="68">
        <v>0.99203441850685092</v>
      </c>
      <c r="BQ17" s="86">
        <v>25154</v>
      </c>
      <c r="BR17" s="70">
        <v>7.965581493149106E-3</v>
      </c>
      <c r="BS17" s="82">
        <v>3132807</v>
      </c>
      <c r="BT17" s="68">
        <v>0.99193924512350928</v>
      </c>
      <c r="BU17" s="86">
        <v>25458</v>
      </c>
      <c r="BV17" s="70">
        <v>8.0607548764907323E-3</v>
      </c>
      <c r="BW17" s="109">
        <v>3136188</v>
      </c>
      <c r="BX17" s="104">
        <v>0.99270267994664541</v>
      </c>
      <c r="BY17" s="112">
        <v>23054</v>
      </c>
      <c r="BZ17" s="106">
        <v>7.2973200533545703E-3</v>
      </c>
      <c r="CA17" s="109">
        <v>3141502</v>
      </c>
      <c r="CB17" s="104">
        <v>0.99213712485381655</v>
      </c>
      <c r="CC17" s="112">
        <v>24897</v>
      </c>
      <c r="CD17" s="106">
        <v>7.8628751461834092E-3</v>
      </c>
    </row>
    <row r="18" spans="1:82" x14ac:dyDescent="0.25">
      <c r="A18" s="15" t="s">
        <v>3</v>
      </c>
      <c r="B18" s="12">
        <v>2572547</v>
      </c>
      <c r="C18" s="10">
        <f t="shared" si="2"/>
        <v>0.97916370099988959</v>
      </c>
      <c r="D18" s="9">
        <v>54743</v>
      </c>
      <c r="E18" s="14">
        <f t="shared" si="3"/>
        <v>2.083629900011038E-2</v>
      </c>
      <c r="F18" s="12">
        <f t="shared" si="1"/>
        <v>2627290</v>
      </c>
      <c r="G18" s="13">
        <v>2579496</v>
      </c>
      <c r="H18" s="7">
        <v>0.9817204472952884</v>
      </c>
      <c r="I18" s="6">
        <v>48030</v>
      </c>
      <c r="J18" s="14">
        <v>1.8279552704711582E-2</v>
      </c>
      <c r="K18" s="13">
        <v>2593428</v>
      </c>
      <c r="L18" s="7">
        <v>0.9877731353288669</v>
      </c>
      <c r="M18" s="6">
        <v>32102</v>
      </c>
      <c r="N18" s="32">
        <v>1.2226864671133066E-2</v>
      </c>
      <c r="O18" s="40">
        <v>2599662</v>
      </c>
      <c r="P18" s="41">
        <v>0.99014147914376671</v>
      </c>
      <c r="Q18" s="42">
        <v>25884</v>
      </c>
      <c r="R18" s="43">
        <v>9.8585208562333316E-3</v>
      </c>
      <c r="S18" s="40">
        <v>2612183</v>
      </c>
      <c r="T18" s="41">
        <v>0.99514652429804606</v>
      </c>
      <c r="U18" s="42">
        <v>12740</v>
      </c>
      <c r="V18" s="43">
        <v>4.8534757019539241E-3</v>
      </c>
      <c r="W18" s="40">
        <v>2614826</v>
      </c>
      <c r="X18" s="41">
        <v>0.99514042308651063</v>
      </c>
      <c r="Y18" s="42">
        <v>12769</v>
      </c>
      <c r="Z18" s="43">
        <v>4.8595769134893319E-3</v>
      </c>
      <c r="AA18" s="40">
        <v>2614503</v>
      </c>
      <c r="AB18" s="41">
        <v>0.99506104708694265</v>
      </c>
      <c r="AC18" s="42">
        <v>12977</v>
      </c>
      <c r="AD18" s="43">
        <v>4.9389529130573779E-3</v>
      </c>
      <c r="AE18" s="40">
        <v>3034532</v>
      </c>
      <c r="AF18" s="41">
        <v>0.99443359010171328</v>
      </c>
      <c r="AG18" s="42">
        <v>16986</v>
      </c>
      <c r="AH18" s="43">
        <v>5.5664098982866885E-3</v>
      </c>
      <c r="AI18" s="40">
        <v>3035874</v>
      </c>
      <c r="AJ18" s="41">
        <v>0.99428263755223389</v>
      </c>
      <c r="AK18" s="42">
        <v>17457</v>
      </c>
      <c r="AL18" s="43">
        <v>5.7173624477660631E-3</v>
      </c>
      <c r="AM18" s="34">
        <v>3034280</v>
      </c>
      <c r="AN18" s="41">
        <v>0.99430343576488112</v>
      </c>
      <c r="AO18" s="15">
        <v>17384</v>
      </c>
      <c r="AP18" s="43">
        <v>5.6965642351189385E-3</v>
      </c>
      <c r="AQ18" s="34">
        <v>3038833</v>
      </c>
      <c r="AR18" s="41">
        <v>0.99508129727223371</v>
      </c>
      <c r="AS18" s="15">
        <v>15021</v>
      </c>
      <c r="AT18" s="43">
        <v>4.9187027277662913E-3</v>
      </c>
      <c r="AU18" s="34">
        <v>3044201</v>
      </c>
      <c r="AV18" s="41">
        <v>0.99615276126177121</v>
      </c>
      <c r="AW18" s="15">
        <v>11757</v>
      </c>
      <c r="AX18" s="43">
        <v>3.8472387382287323E-3</v>
      </c>
      <c r="AY18" s="34">
        <v>3042224</v>
      </c>
      <c r="AZ18" s="41">
        <v>0.9961186322025829</v>
      </c>
      <c r="BA18" s="15">
        <v>11854</v>
      </c>
      <c r="BB18" s="43">
        <v>3.881367797417093E-3</v>
      </c>
      <c r="BC18" s="34">
        <v>3046560</v>
      </c>
      <c r="BD18" s="41">
        <v>0.99588903533546724</v>
      </c>
      <c r="BE18" s="15">
        <v>12576</v>
      </c>
      <c r="BF18" s="43">
        <v>4.1109646645327309E-3</v>
      </c>
      <c r="BG18" s="34">
        <v>3047340</v>
      </c>
      <c r="BH18" s="41">
        <v>0.99582174067342322</v>
      </c>
      <c r="BI18" s="15">
        <v>12786</v>
      </c>
      <c r="BJ18" s="43">
        <v>4.1782593265767484E-3</v>
      </c>
      <c r="BK18" s="34">
        <v>3046975</v>
      </c>
      <c r="BL18" s="41">
        <v>0.99590131115552627</v>
      </c>
      <c r="BM18" s="15">
        <v>12540</v>
      </c>
      <c r="BN18" s="43">
        <v>4.0986888444737154E-3</v>
      </c>
      <c r="BO18" s="83">
        <v>3050538</v>
      </c>
      <c r="BP18" s="41">
        <v>0.9959239613936951</v>
      </c>
      <c r="BQ18" s="87">
        <v>12485</v>
      </c>
      <c r="BR18" s="43">
        <v>4.0760386063049478E-3</v>
      </c>
      <c r="BS18" s="83">
        <v>3050520</v>
      </c>
      <c r="BT18" s="41">
        <v>0.99588264560587003</v>
      </c>
      <c r="BU18" s="87">
        <v>12612</v>
      </c>
      <c r="BV18" s="43">
        <v>4.1173543941299294E-3</v>
      </c>
      <c r="BW18" s="110">
        <v>3052029</v>
      </c>
      <c r="BX18" s="97">
        <v>0.99655519090283062</v>
      </c>
      <c r="BY18" s="113">
        <v>10550</v>
      </c>
      <c r="BZ18" s="98">
        <v>3.4448090971694119E-3</v>
      </c>
      <c r="CA18" s="110">
        <v>3055137</v>
      </c>
      <c r="CB18" s="97">
        <v>0.99634873316107542</v>
      </c>
      <c r="CC18" s="113">
        <v>11196</v>
      </c>
      <c r="CD18" s="98">
        <v>3.6512668389245394E-3</v>
      </c>
    </row>
    <row r="19" spans="1:82" x14ac:dyDescent="0.25">
      <c r="A19" s="15" t="s">
        <v>5</v>
      </c>
      <c r="B19" s="12">
        <v>422502</v>
      </c>
      <c r="C19" s="10">
        <f t="shared" si="2"/>
        <v>0.89321623975713094</v>
      </c>
      <c r="D19" s="9">
        <v>50510</v>
      </c>
      <c r="E19" s="14">
        <f t="shared" si="3"/>
        <v>0.10678376024286911</v>
      </c>
      <c r="F19" s="12">
        <f t="shared" si="1"/>
        <v>473012</v>
      </c>
      <c r="G19" s="13">
        <v>447070</v>
      </c>
      <c r="H19" s="7">
        <v>0.88680083627895534</v>
      </c>
      <c r="I19" s="6">
        <v>57068</v>
      </c>
      <c r="J19" s="14">
        <v>0.11319916372104463</v>
      </c>
      <c r="K19" s="13">
        <v>447247</v>
      </c>
      <c r="L19" s="7">
        <v>0.8883042956677869</v>
      </c>
      <c r="M19" s="6">
        <v>56237</v>
      </c>
      <c r="N19" s="32">
        <v>0.11169570433221314</v>
      </c>
      <c r="O19" s="40">
        <v>448541</v>
      </c>
      <c r="P19" s="41">
        <v>0.88442063420078165</v>
      </c>
      <c r="Q19" s="42">
        <v>58617</v>
      </c>
      <c r="R19" s="43">
        <v>0.11557936579921839</v>
      </c>
      <c r="S19" s="40">
        <v>472039</v>
      </c>
      <c r="T19" s="41">
        <v>0.93481214204801999</v>
      </c>
      <c r="U19" s="42">
        <v>32917</v>
      </c>
      <c r="V19" s="43">
        <v>6.5187857951979969E-2</v>
      </c>
      <c r="W19" s="40">
        <v>486447</v>
      </c>
      <c r="X19" s="41">
        <v>0.9248129735073527</v>
      </c>
      <c r="Y19" s="42">
        <v>39548</v>
      </c>
      <c r="Z19" s="43">
        <v>7.5187026492647274E-2</v>
      </c>
      <c r="AA19" s="40">
        <v>488437</v>
      </c>
      <c r="AB19" s="41">
        <v>0.92105441804858368</v>
      </c>
      <c r="AC19" s="42">
        <v>41865</v>
      </c>
      <c r="AD19" s="43">
        <v>7.8945581951416363E-2</v>
      </c>
      <c r="AE19" s="40">
        <v>77356</v>
      </c>
      <c r="AF19" s="41">
        <v>0.86591891105290264</v>
      </c>
      <c r="AG19" s="42">
        <v>11978</v>
      </c>
      <c r="AH19" s="43">
        <v>0.13408108894709742</v>
      </c>
      <c r="AI19" s="40">
        <v>77817</v>
      </c>
      <c r="AJ19" s="41">
        <v>0.86092180377926275</v>
      </c>
      <c r="AK19" s="42">
        <v>12571</v>
      </c>
      <c r="AL19" s="43">
        <v>0.13907819622073728</v>
      </c>
      <c r="AM19" s="34">
        <v>78513</v>
      </c>
      <c r="AN19" s="41">
        <v>0.85416349354859766</v>
      </c>
      <c r="AO19" s="15">
        <v>13405</v>
      </c>
      <c r="AP19" s="43">
        <v>0.14583650645140234</v>
      </c>
      <c r="AQ19" s="34">
        <v>80375</v>
      </c>
      <c r="AR19" s="41">
        <v>0.84739061676331051</v>
      </c>
      <c r="AS19" s="15">
        <v>14475</v>
      </c>
      <c r="AT19" s="43">
        <v>0.15260938323668952</v>
      </c>
      <c r="AU19" s="34">
        <v>82435</v>
      </c>
      <c r="AV19" s="41">
        <v>0.85615620293919092</v>
      </c>
      <c r="AW19" s="15">
        <v>13850</v>
      </c>
      <c r="AX19" s="43">
        <v>0.14384379706080905</v>
      </c>
      <c r="AY19" s="34">
        <v>82553</v>
      </c>
      <c r="AZ19" s="41">
        <v>0.85511704992749116</v>
      </c>
      <c r="BA19" s="15">
        <v>13987</v>
      </c>
      <c r="BB19" s="43">
        <v>0.14488295007250881</v>
      </c>
      <c r="BC19" s="34">
        <v>83330</v>
      </c>
      <c r="BD19" s="41">
        <v>0.84441246807993187</v>
      </c>
      <c r="BE19" s="15">
        <v>15354</v>
      </c>
      <c r="BF19" s="43">
        <v>0.15558753192006811</v>
      </c>
      <c r="BG19" s="34">
        <v>83132</v>
      </c>
      <c r="BH19" s="41">
        <v>0.84876206033998669</v>
      </c>
      <c r="BI19" s="15">
        <v>14813</v>
      </c>
      <c r="BJ19" s="43">
        <v>0.15123793966001328</v>
      </c>
      <c r="BK19" s="34">
        <v>83083</v>
      </c>
      <c r="BL19" s="41">
        <v>0.85608449252962393</v>
      </c>
      <c r="BM19" s="15">
        <v>13967</v>
      </c>
      <c r="BN19" s="43">
        <v>0.1439155074703761</v>
      </c>
      <c r="BO19" s="83">
        <v>82144</v>
      </c>
      <c r="BP19" s="41">
        <v>0.86637908303713629</v>
      </c>
      <c r="BQ19" s="87">
        <v>12669</v>
      </c>
      <c r="BR19" s="43">
        <v>0.13362091696286374</v>
      </c>
      <c r="BS19" s="83">
        <v>82287</v>
      </c>
      <c r="BT19" s="41">
        <v>0.86496799217936993</v>
      </c>
      <c r="BU19" s="87">
        <v>12846</v>
      </c>
      <c r="BV19" s="43">
        <v>0.13503200782063007</v>
      </c>
      <c r="BW19" s="110">
        <v>84159</v>
      </c>
      <c r="BX19" s="97">
        <v>0.87064336923124674</v>
      </c>
      <c r="BY19" s="113">
        <v>12504</v>
      </c>
      <c r="BZ19" s="98">
        <v>0.12935663076875331</v>
      </c>
      <c r="CA19" s="110">
        <v>86365</v>
      </c>
      <c r="CB19" s="97">
        <v>0.86308036695780788</v>
      </c>
      <c r="CC19" s="113">
        <v>13701</v>
      </c>
      <c r="CD19" s="98">
        <v>0.13691963304219215</v>
      </c>
    </row>
    <row r="20" spans="1:82" x14ac:dyDescent="0.25">
      <c r="A20" s="16" t="s">
        <v>9</v>
      </c>
      <c r="B20" s="11"/>
      <c r="C20" s="10"/>
      <c r="D20" s="8"/>
      <c r="E20" s="14"/>
      <c r="F20" s="12">
        <f t="shared" si="1"/>
        <v>0</v>
      </c>
      <c r="G20" s="13"/>
      <c r="H20" s="7"/>
      <c r="I20" s="6"/>
      <c r="J20" s="14"/>
      <c r="K20" s="13"/>
      <c r="L20" s="7"/>
      <c r="M20" s="6"/>
      <c r="N20" s="32"/>
      <c r="O20" s="36"/>
      <c r="P20" s="37"/>
      <c r="Q20" s="38"/>
      <c r="R20" s="39"/>
      <c r="S20" s="36"/>
      <c r="T20" s="37"/>
      <c r="U20" s="38"/>
      <c r="V20" s="39"/>
      <c r="W20" s="40">
        <v>1194039</v>
      </c>
      <c r="X20" s="41">
        <v>0.98720886970756749</v>
      </c>
      <c r="Y20" s="42">
        <v>15471</v>
      </c>
      <c r="Z20" s="43">
        <v>1.2791130292432472E-2</v>
      </c>
      <c r="AA20" s="40">
        <v>1192277</v>
      </c>
      <c r="AB20" s="41">
        <v>0.98704637046701615</v>
      </c>
      <c r="AC20" s="42">
        <v>15647</v>
      </c>
      <c r="AD20" s="43">
        <v>1.2953629532983863E-2</v>
      </c>
      <c r="AE20" s="40">
        <v>1165737</v>
      </c>
      <c r="AF20" s="41">
        <v>0.98849156582371545</v>
      </c>
      <c r="AG20" s="42">
        <v>13572</v>
      </c>
      <c r="AH20" s="43">
        <v>1.1508434176284587E-2</v>
      </c>
      <c r="AI20" s="40">
        <v>1166428</v>
      </c>
      <c r="AJ20" s="41">
        <v>0.98849411655035357</v>
      </c>
      <c r="AK20" s="42">
        <v>13577</v>
      </c>
      <c r="AL20" s="43">
        <v>1.15058834496464E-2</v>
      </c>
      <c r="AM20" s="67">
        <v>1168238</v>
      </c>
      <c r="AN20" s="68">
        <v>0.98854519684373088</v>
      </c>
      <c r="AO20" s="69">
        <v>13537</v>
      </c>
      <c r="AP20" s="70">
        <v>1.1454803156269171E-2</v>
      </c>
      <c r="AQ20" s="67">
        <v>1172849</v>
      </c>
      <c r="AR20" s="68">
        <v>0.99127849975658566</v>
      </c>
      <c r="AS20" s="69">
        <v>10319</v>
      </c>
      <c r="AT20" s="70">
        <v>8.7215002434142905E-3</v>
      </c>
      <c r="AU20" s="67">
        <v>1175429</v>
      </c>
      <c r="AV20" s="68">
        <v>0.99203454902533361</v>
      </c>
      <c r="AW20" s="69">
        <v>9438</v>
      </c>
      <c r="AX20" s="70">
        <v>7.9654509746663552E-3</v>
      </c>
      <c r="AY20" s="67">
        <v>1176125</v>
      </c>
      <c r="AZ20" s="68">
        <v>0.99209027061953503</v>
      </c>
      <c r="BA20" s="69">
        <v>9377</v>
      </c>
      <c r="BB20" s="70">
        <v>7.9097293804649849E-3</v>
      </c>
      <c r="BC20" s="67">
        <v>1178444</v>
      </c>
      <c r="BD20" s="68">
        <v>0.99202637223507384</v>
      </c>
      <c r="BE20" s="69">
        <v>9472</v>
      </c>
      <c r="BF20" s="70">
        <v>7.9736277649261403E-3</v>
      </c>
      <c r="BG20" s="67">
        <v>1179383</v>
      </c>
      <c r="BH20" s="68">
        <v>0.99213364806592563</v>
      </c>
      <c r="BI20" s="69">
        <v>9351</v>
      </c>
      <c r="BJ20" s="70">
        <v>7.8663519340744018E-3</v>
      </c>
      <c r="BK20" s="67">
        <v>1180672</v>
      </c>
      <c r="BL20" s="68">
        <v>0.99228892454239914</v>
      </c>
      <c r="BM20" s="69">
        <v>9175</v>
      </c>
      <c r="BN20" s="70">
        <v>7.7110754576008508E-3</v>
      </c>
      <c r="BO20" s="82">
        <v>1181654</v>
      </c>
      <c r="BP20" s="68">
        <v>0.99235778338766867</v>
      </c>
      <c r="BQ20" s="86">
        <v>9100</v>
      </c>
      <c r="BR20" s="70">
        <v>7.6422166123313465E-3</v>
      </c>
      <c r="BS20" s="82">
        <v>1183074</v>
      </c>
      <c r="BT20" s="68">
        <v>0.99242682253699765</v>
      </c>
      <c r="BU20" s="86">
        <v>9028</v>
      </c>
      <c r="BV20" s="70">
        <v>7.573177463002327E-3</v>
      </c>
      <c r="BW20" s="109">
        <v>1184257</v>
      </c>
      <c r="BX20" s="104">
        <v>0.99274214843471664</v>
      </c>
      <c r="BY20" s="112">
        <v>8658</v>
      </c>
      <c r="BZ20" s="106">
        <v>7.2578515652833601E-3</v>
      </c>
      <c r="CA20" s="109">
        <v>1186429</v>
      </c>
      <c r="CB20" s="104">
        <v>0.99281847614791829</v>
      </c>
      <c r="CC20" s="112">
        <v>8582</v>
      </c>
      <c r="CD20" s="106">
        <v>7.1815238520816964E-3</v>
      </c>
    </row>
    <row r="21" spans="1:82" x14ac:dyDescent="0.25">
      <c r="A21" s="15" t="s">
        <v>3</v>
      </c>
      <c r="B21" s="12">
        <v>1060235</v>
      </c>
      <c r="C21" s="10">
        <f t="shared" si="2"/>
        <v>0.95969886617702704</v>
      </c>
      <c r="D21" s="9">
        <v>44523</v>
      </c>
      <c r="E21" s="14">
        <f t="shared" si="3"/>
        <v>4.0301133822972998E-2</v>
      </c>
      <c r="F21" s="12">
        <f t="shared" si="1"/>
        <v>1104758</v>
      </c>
      <c r="G21" s="13">
        <v>1074738</v>
      </c>
      <c r="H21" s="7">
        <v>0.9620863474864626</v>
      </c>
      <c r="I21" s="6">
        <v>42353</v>
      </c>
      <c r="J21" s="14">
        <v>3.7913652513537392E-2</v>
      </c>
      <c r="K21" s="13">
        <v>1081558</v>
      </c>
      <c r="L21" s="7">
        <v>0.97088140352389052</v>
      </c>
      <c r="M21" s="6">
        <v>32438</v>
      </c>
      <c r="N21" s="32">
        <v>2.911859647610943E-2</v>
      </c>
      <c r="O21" s="40">
        <v>1084291</v>
      </c>
      <c r="P21" s="41">
        <v>0.97591118351476747</v>
      </c>
      <c r="Q21" s="42">
        <v>26764</v>
      </c>
      <c r="R21" s="43">
        <v>2.4088816485232506E-2</v>
      </c>
      <c r="S21" s="40">
        <v>1098349</v>
      </c>
      <c r="T21" s="41">
        <v>0.99004322175600212</v>
      </c>
      <c r="U21" s="42">
        <v>11046</v>
      </c>
      <c r="V21" s="43">
        <v>9.9567782439978544E-3</v>
      </c>
      <c r="W21" s="40">
        <v>1124583</v>
      </c>
      <c r="X21" s="41">
        <v>0.99042585608928235</v>
      </c>
      <c r="Y21" s="42">
        <v>10871</v>
      </c>
      <c r="Z21" s="43">
        <v>9.5741439107176508E-3</v>
      </c>
      <c r="AA21" s="40">
        <v>1122900</v>
      </c>
      <c r="AB21" s="41">
        <v>0.99031818237940938</v>
      </c>
      <c r="AC21" s="42">
        <v>10978</v>
      </c>
      <c r="AD21" s="43">
        <v>9.6818176205905743E-3</v>
      </c>
      <c r="AE21" s="40">
        <v>1154280</v>
      </c>
      <c r="AF21" s="41">
        <v>0.99160348231267625</v>
      </c>
      <c r="AG21" s="42">
        <v>9774</v>
      </c>
      <c r="AH21" s="43">
        <v>8.3965176873237839E-3</v>
      </c>
      <c r="AI21" s="40">
        <v>1154922</v>
      </c>
      <c r="AJ21" s="41">
        <v>0.99159704269478466</v>
      </c>
      <c r="AK21" s="42">
        <v>9787</v>
      </c>
      <c r="AL21" s="43">
        <v>8.4029573052152948E-3</v>
      </c>
      <c r="AM21" s="34">
        <v>1156571</v>
      </c>
      <c r="AN21" s="41">
        <v>0.99165143341210038</v>
      </c>
      <c r="AO21" s="15">
        <v>9737</v>
      </c>
      <c r="AP21" s="43">
        <v>8.3485665878995936E-3</v>
      </c>
      <c r="AQ21" s="34">
        <v>1160985</v>
      </c>
      <c r="AR21" s="41">
        <v>0.99437285609671489</v>
      </c>
      <c r="AS21" s="15">
        <v>6570</v>
      </c>
      <c r="AT21" s="43">
        <v>5.6271439032850703E-3</v>
      </c>
      <c r="AU21" s="34">
        <v>1163476</v>
      </c>
      <c r="AV21" s="41">
        <v>0.99505753663657626</v>
      </c>
      <c r="AW21" s="15">
        <v>5779</v>
      </c>
      <c r="AX21" s="43">
        <v>4.9424633634237184E-3</v>
      </c>
      <c r="AY21" s="34">
        <v>1164153</v>
      </c>
      <c r="AZ21" s="41">
        <v>0.99508336146952103</v>
      </c>
      <c r="BA21" s="15">
        <v>5752</v>
      </c>
      <c r="BB21" s="43">
        <v>4.9166385304789707E-3</v>
      </c>
      <c r="BC21" s="34">
        <v>1166356</v>
      </c>
      <c r="BD21" s="41">
        <v>0.99514099642421705</v>
      </c>
      <c r="BE21" s="15">
        <v>5695</v>
      </c>
      <c r="BF21" s="43">
        <v>4.8590035757829653E-3</v>
      </c>
      <c r="BG21" s="34">
        <v>1167262</v>
      </c>
      <c r="BH21" s="41">
        <v>0.99516511173272471</v>
      </c>
      <c r="BI21" s="15">
        <v>5671</v>
      </c>
      <c r="BJ21" s="43">
        <v>4.8348882672752834E-3</v>
      </c>
      <c r="BK21" s="34">
        <v>1168472</v>
      </c>
      <c r="BL21" s="41">
        <v>0.99524129536931283</v>
      </c>
      <c r="BM21" s="15">
        <v>5587</v>
      </c>
      <c r="BN21" s="43">
        <v>4.7587046306872141E-3</v>
      </c>
      <c r="BO21" s="83">
        <v>1169393</v>
      </c>
      <c r="BP21" s="41">
        <v>0.99529754416903993</v>
      </c>
      <c r="BQ21" s="87">
        <v>5525</v>
      </c>
      <c r="BR21" s="43">
        <v>4.7024558309601179E-3</v>
      </c>
      <c r="BS21" s="83">
        <v>1170707</v>
      </c>
      <c r="BT21" s="41">
        <v>0.99533918443379421</v>
      </c>
      <c r="BU21" s="87">
        <v>5482</v>
      </c>
      <c r="BV21" s="43">
        <v>4.6608155662057711E-3</v>
      </c>
      <c r="BW21" s="110">
        <v>1171897</v>
      </c>
      <c r="BX21" s="97">
        <v>0.99562548957304986</v>
      </c>
      <c r="BY21" s="113">
        <v>5149</v>
      </c>
      <c r="BZ21" s="98">
        <v>4.3745104269501791E-3</v>
      </c>
      <c r="CA21" s="110">
        <v>1173979</v>
      </c>
      <c r="CB21" s="97">
        <v>0.99569570180839895</v>
      </c>
      <c r="CC21" s="113">
        <v>5075</v>
      </c>
      <c r="CD21" s="98">
        <v>4.3042981916010629E-3</v>
      </c>
    </row>
    <row r="22" spans="1:82" x14ac:dyDescent="0.25">
      <c r="A22" s="15" t="s">
        <v>5</v>
      </c>
      <c r="B22" s="12">
        <v>52915</v>
      </c>
      <c r="C22" s="10">
        <f t="shared" si="2"/>
        <v>0.89921150120653914</v>
      </c>
      <c r="D22" s="9">
        <v>5931</v>
      </c>
      <c r="E22" s="14">
        <f t="shared" si="3"/>
        <v>0.1007884987934609</v>
      </c>
      <c r="F22" s="12">
        <f t="shared" si="1"/>
        <v>58846</v>
      </c>
      <c r="G22" s="13">
        <v>60488</v>
      </c>
      <c r="H22" s="7">
        <v>0.89904875148632579</v>
      </c>
      <c r="I22" s="6">
        <v>6792</v>
      </c>
      <c r="J22" s="14">
        <v>0.10095124851367419</v>
      </c>
      <c r="K22" s="13">
        <v>60640</v>
      </c>
      <c r="L22" s="7">
        <v>0.90530433094964391</v>
      </c>
      <c r="M22" s="6">
        <v>6343</v>
      </c>
      <c r="N22" s="32">
        <v>9.4695669050356063E-2</v>
      </c>
      <c r="O22" s="40">
        <v>60785</v>
      </c>
      <c r="P22" s="41">
        <v>0.90412161056655416</v>
      </c>
      <c r="Q22" s="42">
        <v>6446</v>
      </c>
      <c r="R22" s="43">
        <v>9.5878389433445885E-2</v>
      </c>
      <c r="S22" s="40">
        <v>62636</v>
      </c>
      <c r="T22" s="41">
        <v>0.9353263547717533</v>
      </c>
      <c r="U22" s="42">
        <v>4331</v>
      </c>
      <c r="V22" s="43">
        <v>6.4673645228246743E-2</v>
      </c>
      <c r="W22" s="40">
        <v>69456</v>
      </c>
      <c r="X22" s="41">
        <v>0.93788484390191207</v>
      </c>
      <c r="Y22" s="42">
        <v>4600</v>
      </c>
      <c r="Z22" s="43">
        <v>6.2115156098087931E-2</v>
      </c>
      <c r="AA22" s="40">
        <v>69377</v>
      </c>
      <c r="AB22" s="41">
        <v>0.93694460200415952</v>
      </c>
      <c r="AC22" s="42">
        <v>4669</v>
      </c>
      <c r="AD22" s="43">
        <v>6.3055397995840423E-2</v>
      </c>
      <c r="AE22" s="40">
        <v>11457</v>
      </c>
      <c r="AF22" s="41">
        <v>0.7510324483775811</v>
      </c>
      <c r="AG22" s="42">
        <v>3798</v>
      </c>
      <c r="AH22" s="43">
        <v>0.24896755162241888</v>
      </c>
      <c r="AI22" s="40">
        <v>11506</v>
      </c>
      <c r="AJ22" s="41">
        <v>0.75222280334728031</v>
      </c>
      <c r="AK22" s="42">
        <v>3790</v>
      </c>
      <c r="AL22" s="43">
        <v>0.24777719665271966</v>
      </c>
      <c r="AM22" s="34">
        <v>11667</v>
      </c>
      <c r="AN22" s="41">
        <v>0.75431563974914329</v>
      </c>
      <c r="AO22" s="15">
        <v>3800</v>
      </c>
      <c r="AP22" s="43">
        <v>0.24568436025085666</v>
      </c>
      <c r="AQ22" s="34">
        <v>11864</v>
      </c>
      <c r="AR22" s="41">
        <v>0.75987958752321783</v>
      </c>
      <c r="AS22" s="15">
        <v>3749</v>
      </c>
      <c r="AT22" s="43">
        <v>0.24012041247678217</v>
      </c>
      <c r="AU22" s="34">
        <v>11953</v>
      </c>
      <c r="AV22" s="41">
        <v>0.76562900333077122</v>
      </c>
      <c r="AW22" s="15">
        <v>3659</v>
      </c>
      <c r="AX22" s="43">
        <v>0.23437099666922881</v>
      </c>
      <c r="AY22" s="34">
        <v>11972</v>
      </c>
      <c r="AZ22" s="41">
        <v>0.76758350964929156</v>
      </c>
      <c r="BA22" s="15">
        <v>3625</v>
      </c>
      <c r="BB22" s="43">
        <v>0.23241649035070847</v>
      </c>
      <c r="BC22" s="34">
        <v>12088</v>
      </c>
      <c r="BD22" s="41">
        <v>0.76192877403088555</v>
      </c>
      <c r="BE22" s="15">
        <v>3777</v>
      </c>
      <c r="BF22" s="43">
        <v>0.2380712259691144</v>
      </c>
      <c r="BG22" s="34">
        <v>12121</v>
      </c>
      <c r="BH22" s="41">
        <v>0.76710334788937407</v>
      </c>
      <c r="BI22" s="15">
        <v>3680</v>
      </c>
      <c r="BJ22" s="43">
        <v>0.23289665211062591</v>
      </c>
      <c r="BK22" s="34">
        <v>12200</v>
      </c>
      <c r="BL22" s="41">
        <v>0.77273878895363568</v>
      </c>
      <c r="BM22" s="15">
        <v>3588</v>
      </c>
      <c r="BN22" s="43">
        <v>0.22726121104636432</v>
      </c>
      <c r="BO22" s="83">
        <v>12261</v>
      </c>
      <c r="BP22" s="41">
        <v>0.77424854761303363</v>
      </c>
      <c r="BQ22" s="87">
        <v>3575</v>
      </c>
      <c r="BR22" s="43">
        <v>0.22575145238696639</v>
      </c>
      <c r="BS22" s="83">
        <v>12367</v>
      </c>
      <c r="BT22" s="41">
        <v>0.77716332558285683</v>
      </c>
      <c r="BU22" s="87">
        <v>3546</v>
      </c>
      <c r="BV22" s="43">
        <v>0.22283667441714322</v>
      </c>
      <c r="BW22" s="110">
        <v>12360</v>
      </c>
      <c r="BX22" s="97">
        <v>0.77887705589514145</v>
      </c>
      <c r="BY22" s="113">
        <v>3509</v>
      </c>
      <c r="BZ22" s="98">
        <v>0.22112294410485853</v>
      </c>
      <c r="CA22" s="110">
        <v>12450</v>
      </c>
      <c r="CB22" s="97">
        <v>0.78022184621169388</v>
      </c>
      <c r="CC22" s="113">
        <v>3507</v>
      </c>
      <c r="CD22" s="98">
        <v>0.21977815378830606</v>
      </c>
    </row>
    <row r="23" spans="1:82" x14ac:dyDescent="0.25">
      <c r="A23" s="16" t="s">
        <v>10</v>
      </c>
      <c r="B23" s="11"/>
      <c r="C23" s="10"/>
      <c r="D23" s="8"/>
      <c r="E23" s="14"/>
      <c r="F23" s="12">
        <f t="shared" si="1"/>
        <v>0</v>
      </c>
      <c r="G23" s="13"/>
      <c r="H23" s="7"/>
      <c r="I23" s="6"/>
      <c r="J23" s="14"/>
      <c r="K23" s="13"/>
      <c r="L23" s="7"/>
      <c r="M23" s="6"/>
      <c r="N23" s="32"/>
      <c r="O23" s="36"/>
      <c r="P23" s="37"/>
      <c r="Q23" s="38"/>
      <c r="R23" s="39"/>
      <c r="S23" s="36"/>
      <c r="T23" s="37"/>
      <c r="U23" s="38"/>
      <c r="V23" s="39"/>
      <c r="W23" s="40">
        <v>462581</v>
      </c>
      <c r="X23" s="41">
        <v>0.98062206129881579</v>
      </c>
      <c r="Y23" s="42">
        <v>9141</v>
      </c>
      <c r="Z23" s="43">
        <v>1.9377938701184171E-2</v>
      </c>
      <c r="AA23" s="40">
        <v>459189</v>
      </c>
      <c r="AB23" s="41">
        <v>0.98069530228862867</v>
      </c>
      <c r="AC23" s="42">
        <v>9039</v>
      </c>
      <c r="AD23" s="43">
        <v>1.9304697711371385E-2</v>
      </c>
      <c r="AE23" s="40">
        <v>424503</v>
      </c>
      <c r="AF23" s="41">
        <v>0.98194347098950052</v>
      </c>
      <c r="AG23" s="42">
        <v>7806</v>
      </c>
      <c r="AH23" s="43">
        <v>1.8056529010499433E-2</v>
      </c>
      <c r="AI23" s="40">
        <v>424504</v>
      </c>
      <c r="AJ23" s="41">
        <v>0.98205255146184489</v>
      </c>
      <c r="AK23" s="42">
        <v>7758</v>
      </c>
      <c r="AL23" s="43">
        <v>1.7947448538155102E-2</v>
      </c>
      <c r="AM23" s="67">
        <v>425707</v>
      </c>
      <c r="AN23" s="68">
        <v>0.98234031751892192</v>
      </c>
      <c r="AO23" s="69">
        <v>7653</v>
      </c>
      <c r="AP23" s="70">
        <v>1.7659682481078087E-2</v>
      </c>
      <c r="AQ23" s="67">
        <v>428288</v>
      </c>
      <c r="AR23" s="68">
        <v>0.98777413633648459</v>
      </c>
      <c r="AS23" s="69">
        <v>5301</v>
      </c>
      <c r="AT23" s="70">
        <v>1.2225863663515449E-2</v>
      </c>
      <c r="AU23" s="67">
        <v>429386</v>
      </c>
      <c r="AV23" s="68">
        <v>0.98844399018429763</v>
      </c>
      <c r="AW23" s="69">
        <v>5020</v>
      </c>
      <c r="AX23" s="70">
        <v>1.1556009815702361E-2</v>
      </c>
      <c r="AY23" s="67">
        <v>429649</v>
      </c>
      <c r="AZ23" s="68">
        <v>0.98857606979986834</v>
      </c>
      <c r="BA23" s="69">
        <v>4965</v>
      </c>
      <c r="BB23" s="70">
        <v>1.1423930200131611E-2</v>
      </c>
      <c r="BC23" s="67">
        <v>430493</v>
      </c>
      <c r="BD23" s="68">
        <v>0.9886504300297404</v>
      </c>
      <c r="BE23" s="69">
        <v>4942</v>
      </c>
      <c r="BF23" s="70">
        <v>1.1349569970259625E-2</v>
      </c>
      <c r="BG23" s="67">
        <v>430661</v>
      </c>
      <c r="BH23" s="68">
        <v>0.9887342504499872</v>
      </c>
      <c r="BI23" s="69">
        <v>4907</v>
      </c>
      <c r="BJ23" s="70">
        <v>1.1265749550012857E-2</v>
      </c>
      <c r="BK23" s="67">
        <v>430800</v>
      </c>
      <c r="BL23" s="68">
        <v>0.98882181467624575</v>
      </c>
      <c r="BM23" s="69">
        <v>4870</v>
      </c>
      <c r="BN23" s="70">
        <v>1.1178185323754218E-2</v>
      </c>
      <c r="BO23" s="82">
        <v>430501</v>
      </c>
      <c r="BP23" s="68">
        <v>0.98886183530492711</v>
      </c>
      <c r="BQ23" s="86">
        <v>4849</v>
      </c>
      <c r="BR23" s="70">
        <v>1.1138164695072931E-2</v>
      </c>
      <c r="BS23" s="82">
        <v>429530</v>
      </c>
      <c r="BT23" s="68">
        <v>0.98892117271643087</v>
      </c>
      <c r="BU23" s="86">
        <v>4812</v>
      </c>
      <c r="BV23" s="70">
        <v>1.1078827283569169E-2</v>
      </c>
      <c r="BW23" s="109">
        <v>428568</v>
      </c>
      <c r="BX23" s="104">
        <v>0.98915905969787543</v>
      </c>
      <c r="BY23" s="112">
        <v>4697</v>
      </c>
      <c r="BZ23" s="106">
        <v>1.0840940302124565E-2</v>
      </c>
      <c r="CA23" s="109">
        <v>428521</v>
      </c>
      <c r="CB23" s="104">
        <v>0.98924922318307951</v>
      </c>
      <c r="CC23" s="112">
        <v>4657</v>
      </c>
      <c r="CD23" s="106">
        <v>1.0750776816920526E-2</v>
      </c>
    </row>
    <row r="24" spans="1:82" x14ac:dyDescent="0.25">
      <c r="A24" s="15" t="s">
        <v>3</v>
      </c>
      <c r="B24" s="12">
        <v>421034</v>
      </c>
      <c r="C24" s="10">
        <f t="shared" si="2"/>
        <v>0.9392566417482594</v>
      </c>
      <c r="D24" s="9">
        <v>27229</v>
      </c>
      <c r="E24" s="14">
        <f t="shared" si="3"/>
        <v>6.0743358251740605E-2</v>
      </c>
      <c r="F24" s="12">
        <f t="shared" si="1"/>
        <v>448263</v>
      </c>
      <c r="G24" s="13">
        <v>418071</v>
      </c>
      <c r="H24" s="7">
        <v>0.94148472599114974</v>
      </c>
      <c r="I24" s="6">
        <v>25984</v>
      </c>
      <c r="J24" s="14">
        <v>5.8515274008850253E-2</v>
      </c>
      <c r="K24" s="13">
        <v>414085</v>
      </c>
      <c r="L24" s="7">
        <v>0.94652543322079463</v>
      </c>
      <c r="M24" s="6">
        <v>23394</v>
      </c>
      <c r="N24" s="32">
        <v>5.3474566779205403E-2</v>
      </c>
      <c r="O24" s="40">
        <v>411900</v>
      </c>
      <c r="P24" s="41">
        <v>0.95426523430350685</v>
      </c>
      <c r="Q24" s="42">
        <v>19741</v>
      </c>
      <c r="R24" s="43">
        <v>4.5734765696493151E-2</v>
      </c>
      <c r="S24" s="40">
        <v>421069</v>
      </c>
      <c r="T24" s="41">
        <v>0.98318124929951056</v>
      </c>
      <c r="U24" s="42">
        <v>7203</v>
      </c>
      <c r="V24" s="43">
        <v>1.681875070048941E-2</v>
      </c>
      <c r="W24" s="40">
        <v>453999</v>
      </c>
      <c r="X24" s="41">
        <v>0.98375074214839497</v>
      </c>
      <c r="Y24" s="42">
        <v>7499</v>
      </c>
      <c r="Z24" s="43">
        <v>1.6249257851604991E-2</v>
      </c>
      <c r="AA24" s="40">
        <v>450643</v>
      </c>
      <c r="AB24" s="41">
        <v>0.98386579132944574</v>
      </c>
      <c r="AC24" s="42">
        <v>7390</v>
      </c>
      <c r="AD24" s="43">
        <v>1.6134208670554304E-2</v>
      </c>
      <c r="AE24" s="40">
        <v>421851</v>
      </c>
      <c r="AF24" s="41">
        <v>0.98592342605533401</v>
      </c>
      <c r="AG24" s="42">
        <v>6023</v>
      </c>
      <c r="AH24" s="43">
        <v>1.4076573944665953E-2</v>
      </c>
      <c r="AI24" s="40">
        <v>421846</v>
      </c>
      <c r="AJ24" s="41">
        <v>0.98602465961549701</v>
      </c>
      <c r="AK24" s="42">
        <v>5979</v>
      </c>
      <c r="AL24" s="43">
        <v>1.3975340384503009E-2</v>
      </c>
      <c r="AM24" s="34">
        <v>423040</v>
      </c>
      <c r="AN24" s="41">
        <v>0.98630264737768558</v>
      </c>
      <c r="AO24" s="15">
        <v>5875</v>
      </c>
      <c r="AP24" s="43">
        <v>1.3697352622314444E-2</v>
      </c>
      <c r="AQ24" s="34">
        <v>425581</v>
      </c>
      <c r="AR24" s="41">
        <v>0.9916997364514859</v>
      </c>
      <c r="AS24" s="15">
        <v>3562</v>
      </c>
      <c r="AT24" s="43">
        <v>8.3002635485141321E-3</v>
      </c>
      <c r="AU24" s="34">
        <v>426652</v>
      </c>
      <c r="AV24" s="41">
        <v>0.99235934567157513</v>
      </c>
      <c r="AW24" s="15">
        <v>3285</v>
      </c>
      <c r="AX24" s="43">
        <v>7.6406543284248622E-3</v>
      </c>
      <c r="AY24" s="34">
        <v>426902</v>
      </c>
      <c r="AZ24" s="41">
        <v>0.99249298469536029</v>
      </c>
      <c r="BA24" s="15">
        <v>3229</v>
      </c>
      <c r="BB24" s="43">
        <v>7.5070153046397489E-3</v>
      </c>
      <c r="BC24" s="34">
        <v>427737</v>
      </c>
      <c r="BD24" s="41">
        <v>0.99254668185794603</v>
      </c>
      <c r="BE24" s="15">
        <v>3212</v>
      </c>
      <c r="BF24" s="43">
        <v>7.4533181420539324E-3</v>
      </c>
      <c r="BG24" s="34">
        <v>427885</v>
      </c>
      <c r="BH24" s="41">
        <v>0.99264134441616769</v>
      </c>
      <c r="BI24" s="15">
        <v>3172</v>
      </c>
      <c r="BJ24" s="43">
        <v>7.3586555838323006E-3</v>
      </c>
      <c r="BK24" s="34">
        <v>428019</v>
      </c>
      <c r="BL24" s="41">
        <v>0.9927173038252709</v>
      </c>
      <c r="BM24" s="15">
        <v>3140</v>
      </c>
      <c r="BN24" s="43">
        <v>7.2826961747290446E-3</v>
      </c>
      <c r="BO24" s="83">
        <v>427702</v>
      </c>
      <c r="BP24" s="41">
        <v>0.9927372914205338</v>
      </c>
      <c r="BQ24" s="87">
        <v>3129</v>
      </c>
      <c r="BR24" s="43">
        <v>7.2627085794661943E-3</v>
      </c>
      <c r="BS24" s="83">
        <v>426712</v>
      </c>
      <c r="BT24" s="41">
        <v>0.99285453356693965</v>
      </c>
      <c r="BU24" s="87">
        <v>3071</v>
      </c>
      <c r="BV24" s="43">
        <v>7.1454664330604049E-3</v>
      </c>
      <c r="BW24" s="110">
        <v>425765</v>
      </c>
      <c r="BX24" s="97">
        <v>0.99308885820380288</v>
      </c>
      <c r="BY24" s="113">
        <v>2963</v>
      </c>
      <c r="BZ24" s="98">
        <v>6.911141796197123E-3</v>
      </c>
      <c r="CA24" s="110">
        <v>425697</v>
      </c>
      <c r="CB24" s="97">
        <v>0.99319202547740981</v>
      </c>
      <c r="CC24" s="113">
        <v>2918</v>
      </c>
      <c r="CD24" s="98">
        <v>6.8079745225902034E-3</v>
      </c>
    </row>
    <row r="25" spans="1:82" x14ac:dyDescent="0.25">
      <c r="A25" s="15" t="s">
        <v>5</v>
      </c>
      <c r="B25" s="12">
        <v>6191</v>
      </c>
      <c r="C25" s="10">
        <f t="shared" si="2"/>
        <v>0.78876289973244995</v>
      </c>
      <c r="D25" s="9">
        <v>1658</v>
      </c>
      <c r="E25" s="14">
        <f t="shared" si="3"/>
        <v>0.21123710026754999</v>
      </c>
      <c r="F25" s="12">
        <f t="shared" si="1"/>
        <v>7849</v>
      </c>
      <c r="G25" s="13">
        <v>6860</v>
      </c>
      <c r="H25" s="7">
        <v>0.77444118311131183</v>
      </c>
      <c r="I25" s="6">
        <v>1998</v>
      </c>
      <c r="J25" s="14">
        <v>0.2255588168886882</v>
      </c>
      <c r="K25" s="13">
        <v>6839</v>
      </c>
      <c r="L25" s="7">
        <v>0.78186806905224648</v>
      </c>
      <c r="M25" s="6">
        <v>1908</v>
      </c>
      <c r="N25" s="32">
        <v>0.21813193094775352</v>
      </c>
      <c r="O25" s="40">
        <v>6857</v>
      </c>
      <c r="P25" s="41">
        <v>0.77902749375142011</v>
      </c>
      <c r="Q25" s="42">
        <v>1945</v>
      </c>
      <c r="R25" s="43">
        <v>0.22097250624857986</v>
      </c>
      <c r="S25" s="40">
        <v>7339</v>
      </c>
      <c r="T25" s="41">
        <v>0.83797670701073301</v>
      </c>
      <c r="U25" s="42">
        <v>1419</v>
      </c>
      <c r="V25" s="43">
        <v>0.16202329298926696</v>
      </c>
      <c r="W25" s="40">
        <v>8582</v>
      </c>
      <c r="X25" s="41">
        <v>0.83939749608763692</v>
      </c>
      <c r="Y25" s="42">
        <v>1642</v>
      </c>
      <c r="Z25" s="43">
        <v>0.16060250391236305</v>
      </c>
      <c r="AA25" s="40">
        <v>8546</v>
      </c>
      <c r="AB25" s="41">
        <v>0.83825404610102994</v>
      </c>
      <c r="AC25" s="42">
        <v>1649</v>
      </c>
      <c r="AD25" s="43">
        <v>0.16174595389897009</v>
      </c>
      <c r="AE25" s="40">
        <v>2652</v>
      </c>
      <c r="AF25" s="41">
        <v>0.59797068771138673</v>
      </c>
      <c r="AG25" s="42">
        <v>1783</v>
      </c>
      <c r="AH25" s="43">
        <v>0.40202931228861333</v>
      </c>
      <c r="AI25" s="40">
        <v>2658</v>
      </c>
      <c r="AJ25" s="41">
        <v>0.59905341446923599</v>
      </c>
      <c r="AK25" s="42">
        <v>1779</v>
      </c>
      <c r="AL25" s="43">
        <v>0.40094658553076401</v>
      </c>
      <c r="AM25" s="34">
        <v>2667</v>
      </c>
      <c r="AN25" s="41">
        <v>0.6</v>
      </c>
      <c r="AO25" s="15">
        <v>1778</v>
      </c>
      <c r="AP25" s="43">
        <v>0.4</v>
      </c>
      <c r="AQ25" s="34">
        <v>2707</v>
      </c>
      <c r="AR25" s="41">
        <v>0.60886189833558257</v>
      </c>
      <c r="AS25" s="15">
        <v>1739</v>
      </c>
      <c r="AT25" s="43">
        <v>0.39113810166441748</v>
      </c>
      <c r="AU25" s="34">
        <v>2734</v>
      </c>
      <c r="AV25" s="41">
        <v>0.61176997091071827</v>
      </c>
      <c r="AW25" s="15">
        <v>1735</v>
      </c>
      <c r="AX25" s="43">
        <v>0.38823002908928173</v>
      </c>
      <c r="AY25" s="34">
        <v>2747</v>
      </c>
      <c r="AZ25" s="41">
        <v>0.61275931296007136</v>
      </c>
      <c r="BA25" s="15">
        <v>1736</v>
      </c>
      <c r="BB25" s="43">
        <v>0.38724068703992864</v>
      </c>
      <c r="BC25" s="34">
        <v>2756</v>
      </c>
      <c r="BD25" s="41">
        <v>0.61435577351761039</v>
      </c>
      <c r="BE25" s="15">
        <v>1730</v>
      </c>
      <c r="BF25" s="43">
        <v>0.38564422648238966</v>
      </c>
      <c r="BG25" s="34">
        <v>2776</v>
      </c>
      <c r="BH25" s="41">
        <v>0.61538461538461542</v>
      </c>
      <c r="BI25" s="15">
        <v>1735</v>
      </c>
      <c r="BJ25" s="43">
        <v>0.38461538461538464</v>
      </c>
      <c r="BK25" s="34">
        <v>2781</v>
      </c>
      <c r="BL25" s="41">
        <v>0.61649301706938597</v>
      </c>
      <c r="BM25" s="15">
        <v>1730</v>
      </c>
      <c r="BN25" s="43">
        <v>0.38350698293061408</v>
      </c>
      <c r="BO25" s="83">
        <v>2799</v>
      </c>
      <c r="BP25" s="41">
        <v>0.61938481965036507</v>
      </c>
      <c r="BQ25" s="87">
        <v>1720</v>
      </c>
      <c r="BR25" s="43">
        <v>0.38061518034963487</v>
      </c>
      <c r="BS25" s="83">
        <v>2818</v>
      </c>
      <c r="BT25" s="41">
        <v>0.61811800833516117</v>
      </c>
      <c r="BU25" s="87">
        <v>1741</v>
      </c>
      <c r="BV25" s="43">
        <v>0.38188199166483877</v>
      </c>
      <c r="BW25" s="110">
        <v>2803</v>
      </c>
      <c r="BX25" s="97">
        <v>0.61780912497244878</v>
      </c>
      <c r="BY25" s="113">
        <v>1734</v>
      </c>
      <c r="BZ25" s="98">
        <v>0.38219087502755122</v>
      </c>
      <c r="CA25" s="110">
        <v>2824</v>
      </c>
      <c r="CB25" s="97">
        <v>0.618891080429542</v>
      </c>
      <c r="CC25" s="113">
        <v>1739</v>
      </c>
      <c r="CD25" s="98">
        <v>0.381108919570458</v>
      </c>
    </row>
    <row r="26" spans="1:82" x14ac:dyDescent="0.25">
      <c r="A26" s="16" t="s">
        <v>11</v>
      </c>
      <c r="B26" s="11"/>
      <c r="C26" s="10"/>
      <c r="D26" s="8"/>
      <c r="E26" s="14"/>
      <c r="F26" s="12">
        <f t="shared" si="1"/>
        <v>0</v>
      </c>
      <c r="G26" s="13"/>
      <c r="H26" s="7"/>
      <c r="I26" s="6"/>
      <c r="J26" s="14"/>
      <c r="K26" s="13"/>
      <c r="L26" s="7"/>
      <c r="M26" s="6"/>
      <c r="N26" s="32"/>
      <c r="O26" s="36"/>
      <c r="P26" s="37"/>
      <c r="Q26" s="38"/>
      <c r="R26" s="39"/>
      <c r="S26" s="36"/>
      <c r="T26" s="37"/>
      <c r="U26" s="38"/>
      <c r="V26" s="39"/>
      <c r="W26" s="36"/>
      <c r="X26" s="37"/>
      <c r="Y26" s="38"/>
      <c r="Z26" s="39"/>
      <c r="AA26" s="36"/>
      <c r="AB26" s="37">
        <v>0</v>
      </c>
      <c r="AC26" s="38">
        <v>1</v>
      </c>
      <c r="AD26" s="39">
        <v>1</v>
      </c>
      <c r="AE26" s="36"/>
      <c r="AF26" s="37">
        <v>0</v>
      </c>
      <c r="AG26" s="38">
        <v>1</v>
      </c>
      <c r="AH26" s="39">
        <v>1</v>
      </c>
      <c r="AI26" s="36"/>
      <c r="AJ26" s="37"/>
      <c r="AK26" s="38"/>
      <c r="AL26" s="39"/>
      <c r="AM26" s="34"/>
      <c r="AN26" s="41">
        <v>0</v>
      </c>
      <c r="AO26" s="69">
        <v>2</v>
      </c>
      <c r="AP26" s="43">
        <v>1</v>
      </c>
      <c r="AQ26" s="34"/>
      <c r="AR26" s="41"/>
      <c r="AS26" s="69"/>
      <c r="AT26" s="43"/>
      <c r="AU26" s="34"/>
      <c r="AV26" s="41">
        <v>0</v>
      </c>
      <c r="AW26" s="69">
        <v>1</v>
      </c>
      <c r="AX26" s="43">
        <v>1</v>
      </c>
      <c r="AY26" s="34"/>
      <c r="AZ26" s="41">
        <v>0</v>
      </c>
      <c r="BA26" s="69">
        <v>0</v>
      </c>
      <c r="BB26" s="43">
        <v>1</v>
      </c>
      <c r="BC26" s="34"/>
      <c r="BD26" s="41">
        <v>0</v>
      </c>
      <c r="BE26" s="69">
        <v>1</v>
      </c>
      <c r="BF26" s="43">
        <v>1</v>
      </c>
      <c r="BG26" s="34"/>
      <c r="BH26" s="41">
        <v>0</v>
      </c>
      <c r="BI26" s="69">
        <v>2</v>
      </c>
      <c r="BJ26" s="43">
        <v>1</v>
      </c>
      <c r="BK26" s="34"/>
      <c r="BL26" s="41">
        <v>0</v>
      </c>
      <c r="BM26" s="69">
        <v>1</v>
      </c>
      <c r="BN26" s="43">
        <v>1</v>
      </c>
      <c r="BO26" s="83"/>
      <c r="BP26" s="41">
        <v>0</v>
      </c>
      <c r="BQ26" s="86">
        <v>0</v>
      </c>
      <c r="BR26" s="43">
        <v>1</v>
      </c>
      <c r="BS26" s="83"/>
      <c r="BT26" s="41">
        <v>0</v>
      </c>
      <c r="BU26" s="86">
        <v>2</v>
      </c>
      <c r="BV26" s="43">
        <v>1</v>
      </c>
      <c r="BW26" s="110"/>
      <c r="BX26" s="97">
        <v>0</v>
      </c>
      <c r="BY26" s="112">
        <v>0</v>
      </c>
      <c r="BZ26" s="98">
        <v>1</v>
      </c>
      <c r="CA26" s="110">
        <v>1</v>
      </c>
      <c r="CB26" s="97">
        <v>0.33333333333333331</v>
      </c>
      <c r="CC26" s="112">
        <v>2</v>
      </c>
      <c r="CD26" s="98">
        <v>0.66666666666666663</v>
      </c>
    </row>
    <row r="27" spans="1:82" x14ac:dyDescent="0.25">
      <c r="A27" s="15" t="s">
        <v>3</v>
      </c>
      <c r="B27" s="11">
        <v>0</v>
      </c>
      <c r="C27" s="10">
        <f t="shared" si="2"/>
        <v>0</v>
      </c>
      <c r="D27" s="9">
        <v>1</v>
      </c>
      <c r="E27" s="14">
        <f t="shared" si="3"/>
        <v>1</v>
      </c>
      <c r="F27" s="12">
        <f t="shared" si="1"/>
        <v>1</v>
      </c>
      <c r="G27" s="13">
        <v>1</v>
      </c>
      <c r="H27" s="7">
        <v>0.5</v>
      </c>
      <c r="I27" s="6">
        <v>1</v>
      </c>
      <c r="J27" s="14">
        <v>0.5</v>
      </c>
      <c r="K27" s="13">
        <v>1</v>
      </c>
      <c r="L27" s="7">
        <v>0.5</v>
      </c>
      <c r="M27" s="6">
        <v>1</v>
      </c>
      <c r="N27" s="32">
        <v>0.5</v>
      </c>
      <c r="O27" s="40">
        <v>1</v>
      </c>
      <c r="P27" s="41">
        <v>0.5</v>
      </c>
      <c r="Q27" s="42">
        <v>1</v>
      </c>
      <c r="R27" s="43">
        <v>0.5</v>
      </c>
      <c r="S27" s="40"/>
      <c r="T27" s="41">
        <v>0</v>
      </c>
      <c r="U27" s="42">
        <v>1</v>
      </c>
      <c r="V27" s="43">
        <v>1</v>
      </c>
      <c r="W27" s="40"/>
      <c r="X27" s="41"/>
      <c r="Y27" s="42"/>
      <c r="Z27" s="43"/>
      <c r="AA27" s="40"/>
      <c r="AB27" s="41">
        <v>0</v>
      </c>
      <c r="AC27" s="42">
        <v>1</v>
      </c>
      <c r="AD27" s="43">
        <v>1</v>
      </c>
      <c r="AE27" s="40"/>
      <c r="AF27" s="41">
        <v>0</v>
      </c>
      <c r="AG27" s="42">
        <v>1</v>
      </c>
      <c r="AH27" s="43">
        <v>1</v>
      </c>
      <c r="AI27" s="40"/>
      <c r="AJ27" s="41"/>
      <c r="AK27" s="42"/>
      <c r="AL27" s="43"/>
      <c r="AM27" s="34"/>
      <c r="AN27" s="41">
        <v>0</v>
      </c>
      <c r="AO27" s="15">
        <v>2</v>
      </c>
      <c r="AP27" s="43">
        <v>1</v>
      </c>
      <c r="AQ27" s="34"/>
      <c r="AR27" s="41"/>
      <c r="AS27" s="15"/>
      <c r="AT27" s="43"/>
      <c r="AU27" s="34"/>
      <c r="AV27" s="41">
        <v>0</v>
      </c>
      <c r="AW27" s="15">
        <v>1</v>
      </c>
      <c r="AX27" s="43">
        <v>1</v>
      </c>
      <c r="AY27" s="34"/>
      <c r="AZ27" s="41">
        <v>0</v>
      </c>
      <c r="BA27" s="15">
        <v>0</v>
      </c>
      <c r="BB27" s="43">
        <v>1</v>
      </c>
      <c r="BC27" s="34"/>
      <c r="BD27" s="41">
        <v>0</v>
      </c>
      <c r="BE27" s="15">
        <v>1</v>
      </c>
      <c r="BF27" s="43">
        <v>1</v>
      </c>
      <c r="BG27" s="34"/>
      <c r="BH27" s="41">
        <v>0</v>
      </c>
      <c r="BI27" s="15">
        <v>2</v>
      </c>
      <c r="BJ27" s="43">
        <v>1</v>
      </c>
      <c r="BK27" s="34"/>
      <c r="BL27" s="41">
        <v>0</v>
      </c>
      <c r="BM27" s="15">
        <v>1</v>
      </c>
      <c r="BN27" s="43">
        <v>1</v>
      </c>
      <c r="BO27" s="83"/>
      <c r="BP27" s="41">
        <v>0</v>
      </c>
      <c r="BQ27" s="87">
        <v>0</v>
      </c>
      <c r="BR27" s="43">
        <v>1</v>
      </c>
      <c r="BS27" s="83"/>
      <c r="BT27" s="41">
        <v>0</v>
      </c>
      <c r="BU27" s="87">
        <v>1</v>
      </c>
      <c r="BV27" s="43">
        <v>1</v>
      </c>
      <c r="BW27" s="110"/>
      <c r="BX27" s="97">
        <v>0</v>
      </c>
      <c r="BY27" s="113">
        <v>0</v>
      </c>
      <c r="BZ27" s="98">
        <v>1</v>
      </c>
      <c r="CA27" s="110">
        <v>1</v>
      </c>
      <c r="CB27" s="97">
        <v>0.33333333333333331</v>
      </c>
      <c r="CC27" s="113">
        <v>2</v>
      </c>
      <c r="CD27" s="98">
        <v>0.66666666666666663</v>
      </c>
    </row>
    <row r="28" spans="1:82" ht="15.75" thickBot="1" x14ac:dyDescent="0.3">
      <c r="A28" s="23" t="s">
        <v>12</v>
      </c>
      <c r="B28" s="24">
        <f>SUM(B6:B27)</f>
        <v>8271206</v>
      </c>
      <c r="C28" s="25">
        <f>B28/F28</f>
        <v>0.96489124566445528</v>
      </c>
      <c r="D28" s="26">
        <f>SUM(D6:D27)</f>
        <v>300958</v>
      </c>
      <c r="E28" s="27">
        <f>D28/F28</f>
        <v>3.5108754335544674E-2</v>
      </c>
      <c r="F28" s="28">
        <f t="shared" si="1"/>
        <v>8572164</v>
      </c>
      <c r="G28" s="29">
        <v>8362300</v>
      </c>
      <c r="H28" s="30">
        <v>0.96338396697193085</v>
      </c>
      <c r="I28" s="31">
        <v>317832</v>
      </c>
      <c r="J28" s="27">
        <v>3.6616033028069157E-2</v>
      </c>
      <c r="K28" s="29">
        <v>8392571</v>
      </c>
      <c r="L28" s="30">
        <v>0.96592981165074709</v>
      </c>
      <c r="M28" s="31">
        <v>296022</v>
      </c>
      <c r="N28" s="33">
        <v>3.4070188349252864E-2</v>
      </c>
      <c r="O28" s="31">
        <v>8420150</v>
      </c>
      <c r="P28" s="44">
        <v>0.96685514264763395</v>
      </c>
      <c r="Q28" s="31">
        <v>288652</v>
      </c>
      <c r="R28" s="45">
        <v>3.3144857352366032E-2</v>
      </c>
      <c r="S28" s="31">
        <v>8525600</v>
      </c>
      <c r="T28" s="44">
        <v>0.97873442989029413</v>
      </c>
      <c r="U28" s="31">
        <v>185241</v>
      </c>
      <c r="V28" s="45">
        <v>2.1265570109705825E-2</v>
      </c>
      <c r="W28" s="31">
        <v>8522780</v>
      </c>
      <c r="X28" s="44">
        <v>0.97385826368575845</v>
      </c>
      <c r="Y28" s="31">
        <v>228781</v>
      </c>
      <c r="Z28" s="45">
        <v>2.6141736314241538E-2</v>
      </c>
      <c r="AA28" s="31">
        <v>8529610</v>
      </c>
      <c r="AB28" s="44">
        <v>0.97285773888399329</v>
      </c>
      <c r="AC28" s="31">
        <v>237972</v>
      </c>
      <c r="AD28" s="45">
        <v>2.714226111600667E-2</v>
      </c>
      <c r="AE28" s="31">
        <v>8664720</v>
      </c>
      <c r="AF28" s="44">
        <v>0.98817346796800332</v>
      </c>
      <c r="AG28" s="31">
        <v>103700</v>
      </c>
      <c r="AH28" s="45">
        <v>1.1826532031996642E-2</v>
      </c>
      <c r="AI28" s="31">
        <v>8669379</v>
      </c>
      <c r="AJ28" s="44">
        <v>0.98774920948767464</v>
      </c>
      <c r="AK28" s="31">
        <v>107524</v>
      </c>
      <c r="AL28" s="45">
        <v>1.2250790512325362E-2</v>
      </c>
      <c r="AM28" s="66">
        <v>8665036</v>
      </c>
      <c r="AN28" s="44">
        <v>0.9877860449496072</v>
      </c>
      <c r="AO28" s="66">
        <v>107143</v>
      </c>
      <c r="AP28" s="45">
        <v>1.2213955050392838E-2</v>
      </c>
      <c r="AQ28" s="72">
        <v>8685106</v>
      </c>
      <c r="AR28" s="44">
        <v>0.98825386151074124</v>
      </c>
      <c r="AS28" s="72">
        <v>103229</v>
      </c>
      <c r="AT28" s="45">
        <v>1.1746138489258774E-2</v>
      </c>
      <c r="AU28" s="72">
        <v>8708642</v>
      </c>
      <c r="AV28" s="44">
        <v>0.98949876969420969</v>
      </c>
      <c r="AW28" s="72">
        <v>92422</v>
      </c>
      <c r="AX28" s="45">
        <v>1.05012303057903E-2</v>
      </c>
      <c r="AY28" s="72">
        <v>8701060</v>
      </c>
      <c r="AZ28" s="44">
        <v>0.98919442430611637</v>
      </c>
      <c r="BA28" s="72">
        <v>95047</v>
      </c>
      <c r="BB28" s="45">
        <v>1.0805575693883669E-2</v>
      </c>
      <c r="BC28" s="72">
        <v>8714727</v>
      </c>
      <c r="BD28" s="44">
        <v>0.98875652738737152</v>
      </c>
      <c r="BE28" s="72">
        <v>99098</v>
      </c>
      <c r="BF28" s="45">
        <v>1.1243472612628456E-2</v>
      </c>
      <c r="BG28" s="72">
        <f>BG8+BG11+BG14+BG17+BG20+BG23+BG26</f>
        <v>8716819</v>
      </c>
      <c r="BH28" s="44">
        <f>BG28/(BG28+BI28)</f>
        <v>0.98885958537596386</v>
      </c>
      <c r="BI28" s="72">
        <f>BI6+BI8+BI11+BI14+BI17+BI20+BI23+BI26</f>
        <v>98203</v>
      </c>
      <c r="BJ28" s="45">
        <f>BI28/(BG28+BI28)</f>
        <v>1.1140414624036105E-2</v>
      </c>
      <c r="BK28" s="72">
        <f>BK8+BK11+BK14+BK17+BK20+BK23+BK26</f>
        <v>8713747</v>
      </c>
      <c r="BL28" s="44">
        <f>BK28/(BK28+BM28)</f>
        <v>0.9890071063256638</v>
      </c>
      <c r="BM28" s="72">
        <f>BM6+BM8+BM11+BM14+BM17+BM20+BM23+BM26</f>
        <v>96854</v>
      </c>
      <c r="BN28" s="45">
        <f>BM28/(BK28+BM28)</f>
        <v>1.0992893674336177E-2</v>
      </c>
      <c r="BO28" s="84">
        <f>BO8+BO11+BO14+BO17+BO20+BO23+BO26</f>
        <v>8728035</v>
      </c>
      <c r="BP28" s="44">
        <f>BO28/(BO28+BQ28)</f>
        <v>0.98932534924076276</v>
      </c>
      <c r="BQ28" s="84">
        <f>BQ6+BQ8+BQ11+BQ14+BQ17+BQ20+BQ23+BQ26</f>
        <v>94174</v>
      </c>
      <c r="BR28" s="45">
        <f>BQ28/(BO28+BQ28)</f>
        <v>1.0674650759237283E-2</v>
      </c>
      <c r="BS28" s="84">
        <f>BS8+BS11+BS14+BS17+BS20+BS23+BS26</f>
        <v>8714616</v>
      </c>
      <c r="BT28" s="44">
        <f>BS28/(BS28+BU28)</f>
        <v>0.98907699897978141</v>
      </c>
      <c r="BU28" s="84">
        <f>BU6+BU8+BU11+BU14+BU17+BU20+BU23+BU26</f>
        <v>96241</v>
      </c>
      <c r="BV28" s="45">
        <f>BU28/(BS28+BU28)</f>
        <v>1.0923001020218578E-2</v>
      </c>
      <c r="BW28" s="84">
        <f>BW8+BW11+BW14+BW17+BW20+BW23+BW26</f>
        <v>8731144</v>
      </c>
      <c r="BX28" s="99">
        <f>BW28/(BW28+BY28)</f>
        <v>0.99029018959700921</v>
      </c>
      <c r="BY28" s="84">
        <f>BY6+BY8+BY11+BY14+BY17+BY20+BY23+BY26</f>
        <v>85609</v>
      </c>
      <c r="BZ28" s="100">
        <f>BY28/(BW28+BY28)</f>
        <v>9.7098104029907616E-3</v>
      </c>
      <c r="CA28" s="84">
        <f>CA8+CA11+CA14+CA17+CA20+CA23+CA26</f>
        <v>8744238</v>
      </c>
      <c r="CB28" s="99">
        <f>CA28/(CA28+CC28)</f>
        <v>0.98973214801118381</v>
      </c>
      <c r="CC28" s="84">
        <f>CC6+CC8+CC11+CC14+CC17+CC20+CC23+CC26</f>
        <v>90716</v>
      </c>
      <c r="CD28" s="100">
        <f>CC28/(CA28+CC28)</f>
        <v>1.026785198881624E-2</v>
      </c>
    </row>
    <row r="29" spans="1:82" x14ac:dyDescent="0.25">
      <c r="A29" s="4"/>
      <c r="B29" s="4"/>
      <c r="C29" s="4"/>
      <c r="D29" s="4"/>
      <c r="E29" s="1"/>
      <c r="G29" s="4"/>
      <c r="H29" s="4"/>
      <c r="I29" s="22"/>
      <c r="J29" s="4"/>
      <c r="BO29" s="85"/>
      <c r="BQ29" s="85"/>
      <c r="BS29" s="85"/>
      <c r="BU29" s="85"/>
      <c r="BW29" s="111"/>
      <c r="BX29" s="89"/>
      <c r="BY29" s="111"/>
      <c r="BZ29" s="89"/>
      <c r="CA29" s="111"/>
      <c r="CB29" s="89"/>
      <c r="CC29" s="111"/>
      <c r="CD29" s="89"/>
    </row>
    <row r="30" spans="1:82" x14ac:dyDescent="0.25">
      <c r="A30" s="4" t="s">
        <v>3</v>
      </c>
      <c r="B30">
        <f>B9+B12+B15+B18+B21+B24+B27</f>
        <v>7087759</v>
      </c>
      <c r="D30">
        <f>D9+D12+D15+D18+D21+D24+D27</f>
        <v>157428</v>
      </c>
      <c r="E30" s="1">
        <f>D30/(B30+D30)</f>
        <v>2.1728631710955147E-2</v>
      </c>
      <c r="G30">
        <f>G9+G12+G15+G18+G21+G24+G27</f>
        <v>7107885</v>
      </c>
      <c r="I30">
        <f>I9+I12+I15+I18+I21+I24+I27</f>
        <v>144328</v>
      </c>
      <c r="J30" s="1">
        <f>I30/(G30+I30)</f>
        <v>1.9901235664203463E-2</v>
      </c>
      <c r="K30">
        <f>K9+K12+K15+K18+K21+K24+K27</f>
        <v>7136987</v>
      </c>
      <c r="M30">
        <f>M9+M12+M15+M18+M21+M24+M27</f>
        <v>113879</v>
      </c>
      <c r="N30" s="1">
        <f>M30/(K30+M30)</f>
        <v>1.5705572272332713E-2</v>
      </c>
      <c r="O30">
        <f>O9+O12+O15+O18+O21+O24+O27</f>
        <v>7156815</v>
      </c>
      <c r="Q30">
        <f>Q9+Q12+Q15+Q18+Q21+Q24+Q27</f>
        <v>96030</v>
      </c>
      <c r="R30" s="1">
        <f>Q30/(O30+Q30)</f>
        <v>1.3240321556575386E-2</v>
      </c>
      <c r="S30">
        <f>S9+S12+S15+S18+S21+S24+S27</f>
        <v>7202568</v>
      </c>
      <c r="U30">
        <f>U9+U12+U15+U18+U21+U24+U27</f>
        <v>48760</v>
      </c>
      <c r="V30" s="1">
        <f>U30/(S30+U30)</f>
        <v>6.7242855377663236E-3</v>
      </c>
      <c r="W30">
        <f>W9+W12+W15+W18+W21+W24+W27</f>
        <v>7198457</v>
      </c>
      <c r="Y30">
        <f>Y9+Y12+Y15+Y18+Y21+Y24+Y27</f>
        <v>51922</v>
      </c>
      <c r="Z30" s="1">
        <f>Y30/(W30+Y30)</f>
        <v>7.1612808102859173E-3</v>
      </c>
      <c r="AA30">
        <f>AA9+AA12+AA15+AA18+AA21+AA24+AA27</f>
        <v>7199595</v>
      </c>
      <c r="AC30">
        <f>AC9+AC12+AC15+AC18+AC21+AC24+AC27</f>
        <v>52547</v>
      </c>
      <c r="AD30" s="1">
        <f>AC30/(AA30+AC30)</f>
        <v>7.2457213330902786E-3</v>
      </c>
      <c r="AE30">
        <v>8499539</v>
      </c>
      <c r="AF30" s="1">
        <v>0.99272422155395934</v>
      </c>
      <c r="AG30">
        <v>62294</v>
      </c>
      <c r="AH30" s="1">
        <v>7.2757784460407019E-3</v>
      </c>
      <c r="AI30">
        <v>8504659</v>
      </c>
      <c r="AJ30" s="1">
        <v>0.99243525135991251</v>
      </c>
      <c r="AK30">
        <v>64826</v>
      </c>
      <c r="AL30" s="1">
        <v>7.5647486400874731E-3</v>
      </c>
      <c r="AM30">
        <v>8500059</v>
      </c>
      <c r="AN30" s="1">
        <v>0.99269915713419321</v>
      </c>
      <c r="AO30">
        <v>62514</v>
      </c>
      <c r="AP30" s="1">
        <v>7.3008428658068083E-3</v>
      </c>
      <c r="AQ30">
        <v>8517324</v>
      </c>
      <c r="AR30" s="1">
        <v>0.9935458719721888</v>
      </c>
      <c r="AS30">
        <v>55329</v>
      </c>
      <c r="AT30" s="1">
        <v>6.4541280278112272E-3</v>
      </c>
      <c r="AU30">
        <v>8537308</v>
      </c>
      <c r="AV30" s="1">
        <v>0.99481901752202639</v>
      </c>
      <c r="AW30">
        <v>44462</v>
      </c>
      <c r="AX30" s="1">
        <v>5.1809824779736578E-3</v>
      </c>
      <c r="AY30">
        <v>8530481</v>
      </c>
      <c r="AZ30" s="1">
        <v>0.99458407801483351</v>
      </c>
      <c r="BA30">
        <v>46452</v>
      </c>
      <c r="BB30" s="1">
        <v>5.4159219851664924E-3</v>
      </c>
      <c r="BC30">
        <v>8545010</v>
      </c>
      <c r="BD30" s="1">
        <v>0.99440202934582267</v>
      </c>
      <c r="BE30">
        <v>48104</v>
      </c>
      <c r="BF30" s="1">
        <v>5.5979706541772868E-3</v>
      </c>
      <c r="BG30">
        <v>8548336</v>
      </c>
      <c r="BH30" s="1">
        <v>0.99440060927327034</v>
      </c>
      <c r="BI30">
        <v>48135</v>
      </c>
      <c r="BJ30" s="1">
        <v>5.599390726729608E-3</v>
      </c>
      <c r="BK30">
        <v>8546271</v>
      </c>
      <c r="BL30" s="1">
        <v>0.99442367784300911</v>
      </c>
      <c r="BM30">
        <v>47924</v>
      </c>
      <c r="BN30" s="1">
        <v>5.5763221569908525E-3</v>
      </c>
      <c r="BO30" s="85">
        <v>8560470</v>
      </c>
      <c r="BP30" s="1">
        <v>0.99444592944863208</v>
      </c>
      <c r="BQ30" s="85">
        <v>47811</v>
      </c>
      <c r="BR30" s="1">
        <v>5.5540705513679213E-3</v>
      </c>
      <c r="BS30" s="85">
        <v>8547213</v>
      </c>
      <c r="BT30" s="1">
        <v>0.99426685145509253</v>
      </c>
      <c r="BU30" s="85">
        <v>49285</v>
      </c>
      <c r="BV30" s="1">
        <v>5.7331485449074729E-3</v>
      </c>
      <c r="BW30" s="111">
        <f>BW9+BW12+BW15+BW18+BW21+BW24</f>
        <v>8559368</v>
      </c>
      <c r="BX30" s="90">
        <f>BW30/(BW30+BY30)</f>
        <v>0.99534004594019543</v>
      </c>
      <c r="BY30" s="111">
        <f>BY9+BY12+BY15+BY18+BY21+BY24</f>
        <v>40073</v>
      </c>
      <c r="BZ30" s="90">
        <f>BY30/(BW30+BY30)</f>
        <v>4.6599540598045849E-3</v>
      </c>
      <c r="CA30" s="111">
        <f>CA9+CA12+CA15+CA18+CA21+CA24+CA27</f>
        <v>8570174</v>
      </c>
      <c r="CB30" s="90">
        <f>CA30/(CA30+CC30)</f>
        <v>0.99509002130749857</v>
      </c>
      <c r="CC30" s="111">
        <f>CC9+CC12+CC15+CC18+CC21+CC24+CC27</f>
        <v>42287</v>
      </c>
      <c r="CD30" s="90">
        <f>CC30/(CA30+CC30)</f>
        <v>4.9099786925014812E-3</v>
      </c>
    </row>
    <row r="31" spans="1:82" x14ac:dyDescent="0.25">
      <c r="A31" t="s">
        <v>5</v>
      </c>
      <c r="B31">
        <f>B10+B13+B16+B19+B22+B25</f>
        <v>1183447</v>
      </c>
      <c r="D31">
        <f>D10+D13+D16+D19+D22+D25</f>
        <v>143487</v>
      </c>
      <c r="E31" s="1">
        <f>D31/(B31+D31)</f>
        <v>0.10813424028625387</v>
      </c>
      <c r="G31">
        <f>G10+G13+G16+G19+G22+G25</f>
        <v>1254415</v>
      </c>
      <c r="I31">
        <f>I10+I13+I16+I19+I22+I25</f>
        <v>173477</v>
      </c>
      <c r="J31" s="1">
        <f>I31/(G31+I31)</f>
        <v>0.12149168144369463</v>
      </c>
      <c r="K31">
        <f>K10+K13+K16+K19+K22+K25</f>
        <v>1255584</v>
      </c>
      <c r="M31">
        <f>M10+M13+M16+M19+M22+M25</f>
        <v>182130</v>
      </c>
      <c r="N31" s="1">
        <f>M31/(K31+M31)</f>
        <v>0.12668027159782821</v>
      </c>
      <c r="O31">
        <f>O10+O13+O16+O19+O22+O25</f>
        <v>1263335</v>
      </c>
      <c r="Q31">
        <f>Q10+Q13+Q16+Q19+Q22+Q25</f>
        <v>192620</v>
      </c>
      <c r="R31" s="1">
        <f>Q31/(O31+Q31)</f>
        <v>0.13229804492583905</v>
      </c>
      <c r="S31">
        <f>S10+S13+S16+S19+S22+S25</f>
        <v>1323032</v>
      </c>
      <c r="U31">
        <f>U10+U13+U16+U19+U22+U25</f>
        <v>136481</v>
      </c>
      <c r="V31" s="1">
        <f>U31/(S31+U31)</f>
        <v>9.351132877884609E-2</v>
      </c>
      <c r="W31">
        <f>W10+W13+W16+W19+W22+W25</f>
        <v>1324323</v>
      </c>
      <c r="Y31">
        <f>Y10+Y13+Y16+Y19+Y22+Y25</f>
        <v>176859</v>
      </c>
      <c r="Z31" s="1">
        <f>Y31/(W31+Y31)</f>
        <v>0.11781316322737682</v>
      </c>
      <c r="AA31">
        <f>AA10+AA13+AA16+AA19+AA22+AA25</f>
        <v>1330015</v>
      </c>
      <c r="AC31">
        <f>AC10+AC13+AC16+AC19+AC22+AC25</f>
        <v>185425</v>
      </c>
      <c r="AD31" s="1">
        <f>AC31/(AA31+AC31)</f>
        <v>0.12235720318851291</v>
      </c>
      <c r="AE31">
        <v>165181</v>
      </c>
      <c r="AF31" s="1">
        <v>0.79957112499818483</v>
      </c>
      <c r="AG31">
        <v>41406</v>
      </c>
      <c r="AH31" s="1">
        <v>0.20042887500181522</v>
      </c>
      <c r="AI31">
        <v>164720</v>
      </c>
      <c r="AJ31" s="1">
        <v>0.79414515615809622</v>
      </c>
      <c r="AK31">
        <v>42698</v>
      </c>
      <c r="AL31" s="1">
        <v>0.20585484384190378</v>
      </c>
      <c r="AM31">
        <v>164977</v>
      </c>
      <c r="AN31" s="1">
        <v>0.78708147667528605</v>
      </c>
      <c r="AO31">
        <v>44629</v>
      </c>
      <c r="AP31" s="1">
        <v>0.21291852332471398</v>
      </c>
      <c r="AQ31">
        <v>167782</v>
      </c>
      <c r="AR31" s="1">
        <v>0.77791378047310389</v>
      </c>
      <c r="AS31">
        <v>47900</v>
      </c>
      <c r="AT31" s="1">
        <v>0.22208621952689608</v>
      </c>
      <c r="AU31">
        <v>171334</v>
      </c>
      <c r="AV31" s="1">
        <v>0.78129816593249246</v>
      </c>
      <c r="AW31">
        <v>47960</v>
      </c>
      <c r="AX31" s="1">
        <v>0.21870183406750754</v>
      </c>
      <c r="AY31">
        <v>170579</v>
      </c>
      <c r="AZ31" s="1">
        <v>0.77828118298703308</v>
      </c>
      <c r="BA31">
        <v>48595</v>
      </c>
      <c r="BB31" s="1">
        <v>0.22171881701296686</v>
      </c>
      <c r="BC31">
        <v>169717</v>
      </c>
      <c r="BD31" s="1">
        <v>0.76895578380778484</v>
      </c>
      <c r="BE31">
        <v>50994</v>
      </c>
      <c r="BF31" s="1">
        <v>0.23104421619221516</v>
      </c>
      <c r="BG31">
        <v>168483</v>
      </c>
      <c r="BH31" s="1">
        <v>0.77090930720975881</v>
      </c>
      <c r="BI31">
        <v>50068</v>
      </c>
      <c r="BJ31" s="1">
        <v>0.22909069279024119</v>
      </c>
      <c r="BK31">
        <v>167476</v>
      </c>
      <c r="BL31" s="1">
        <v>0.77389721172241066</v>
      </c>
      <c r="BM31">
        <v>48930</v>
      </c>
      <c r="BN31" s="1">
        <v>0.22610278827758934</v>
      </c>
      <c r="BO31" s="85">
        <v>167565</v>
      </c>
      <c r="BP31" s="1">
        <v>0.78327755132567967</v>
      </c>
      <c r="BQ31" s="85">
        <v>46363</v>
      </c>
      <c r="BR31" s="1">
        <v>0.21672244867432033</v>
      </c>
      <c r="BS31" s="85">
        <v>167403</v>
      </c>
      <c r="BT31" s="1">
        <v>0.78094691615467515</v>
      </c>
      <c r="BU31" s="85">
        <v>46956</v>
      </c>
      <c r="BV31" s="1">
        <v>0.2190530838453249</v>
      </c>
      <c r="BW31" s="111">
        <f>BW10+BW13+BW16+BW19+BW22+BW25</f>
        <v>171776</v>
      </c>
      <c r="BX31" s="90">
        <f>BW31/(BW31+BY31)</f>
        <v>0.79048342191850163</v>
      </c>
      <c r="BY31" s="111">
        <f>BY10+BY13+BY16+BY19+BY22+BY25</f>
        <v>45529</v>
      </c>
      <c r="BZ31" s="90">
        <f>BY31/(BW31+BY31)</f>
        <v>0.20951657808149834</v>
      </c>
      <c r="CA31" s="111">
        <f>CA10+CA13+CA16+CA19+CA22+CA25</f>
        <v>174064</v>
      </c>
      <c r="CB31" s="90">
        <f>CA31/(CA31+CC31)</f>
        <v>0.78248243433385334</v>
      </c>
      <c r="CC31" s="111">
        <f>CC10+CC13+CC16+CC19+CC22+CC25</f>
        <v>48387</v>
      </c>
      <c r="CD31" s="90">
        <f>CC31/(CA31+CC31)</f>
        <v>0.21751756566614669</v>
      </c>
    </row>
    <row r="32" spans="1:82" ht="15.75" thickBot="1" x14ac:dyDescent="0.3">
      <c r="BX32" s="85">
        <f>BW30+BW31+BY30+BY31+BY6</f>
        <v>8816753</v>
      </c>
      <c r="BY32" t="s">
        <v>46</v>
      </c>
      <c r="CA32" s="89"/>
      <c r="CB32" s="111">
        <f>CA30+CA31+CC30+CC31+CC6</f>
        <v>8834954</v>
      </c>
      <c r="CC32" s="89" t="s">
        <v>46</v>
      </c>
      <c r="CD32" s="89"/>
    </row>
    <row r="33" spans="1:39" ht="66.75" x14ac:dyDescent="0.25">
      <c r="A33" s="51" t="s">
        <v>24</v>
      </c>
      <c r="B33" s="57" t="str">
        <f>B3</f>
        <v>Stand 28.5.2014</v>
      </c>
      <c r="C33" s="48" t="str">
        <f>G3</f>
        <v>Stand 9.7.2015</v>
      </c>
      <c r="D33" s="48" t="str">
        <f>K3</f>
        <v>Stand 1.9.2015</v>
      </c>
      <c r="E33" s="48" t="str">
        <f>O3</f>
        <v>Stand 19.10.2015</v>
      </c>
      <c r="F33" s="48"/>
      <c r="G33" s="58" t="str">
        <f>S3</f>
        <v>Stand 16.11.2015</v>
      </c>
      <c r="H33" s="54" t="str">
        <f>W3</f>
        <v>Stand 03.03.2016</v>
      </c>
      <c r="I33" s="54" t="str">
        <f>AA3</f>
        <v>Stand 31.03.2016</v>
      </c>
      <c r="J33" s="54" t="s">
        <v>26</v>
      </c>
      <c r="K33" s="54" t="s">
        <v>27</v>
      </c>
      <c r="L33" s="54" t="s">
        <v>28</v>
      </c>
      <c r="M33" s="54" t="str">
        <f>AQ3</f>
        <v>Stand 30.06.2016</v>
      </c>
      <c r="N33" s="54" t="str">
        <f>AU3</f>
        <v>Stand 1.08.2016</v>
      </c>
      <c r="O33" s="54" t="str">
        <f>AY3</f>
        <v>Stand 25.08.2016</v>
      </c>
      <c r="P33" s="54" t="str">
        <f>BC3</f>
        <v>Stand 03.10.2016</v>
      </c>
      <c r="Q33" s="54" t="str">
        <f>BG3</f>
        <v>Stand 25.10.2016</v>
      </c>
      <c r="R33" s="54" t="str">
        <f>BK3</f>
        <v>Stand 30.11.2016</v>
      </c>
      <c r="S33" s="54" t="str">
        <f>BO3</f>
        <v>Stand 30.12.2016</v>
      </c>
      <c r="T33" s="54" t="str">
        <f>BS3</f>
        <v>Stand 02.02.2017</v>
      </c>
      <c r="U33" s="54" t="str">
        <f>BW3</f>
        <v>Stand 27.02.2017</v>
      </c>
      <c r="V33" s="103" t="str">
        <f>CA3</f>
        <v>Stand 30.03.2017</v>
      </c>
      <c r="AM33" s="65"/>
    </row>
    <row r="34" spans="1:39" x14ac:dyDescent="0.25">
      <c r="A34" s="52" t="s">
        <v>3</v>
      </c>
      <c r="B34" s="59">
        <f>E30</f>
        <v>2.1728631710955147E-2</v>
      </c>
      <c r="C34" s="47">
        <f>J30</f>
        <v>1.9901235664203463E-2</v>
      </c>
      <c r="D34" s="47">
        <f>N30</f>
        <v>1.5705572272332713E-2</v>
      </c>
      <c r="E34" s="47">
        <f>R30</f>
        <v>1.3240321556575386E-2</v>
      </c>
      <c r="F34" s="46"/>
      <c r="G34" s="60">
        <f>V30</f>
        <v>6.7242855377663236E-3</v>
      </c>
      <c r="H34" s="55">
        <f>Z30</f>
        <v>7.1612808102859173E-3</v>
      </c>
      <c r="I34" s="47">
        <v>7.2455844418910223E-3</v>
      </c>
      <c r="J34" s="63">
        <v>7.2757784460407019E-3</v>
      </c>
      <c r="K34" s="47">
        <f>AL30</f>
        <v>7.5647486400874731E-3</v>
      </c>
      <c r="L34" s="47">
        <v>7.3008428658068083E-3</v>
      </c>
      <c r="M34" s="47">
        <f>AT30</f>
        <v>6.4541280278112272E-3</v>
      </c>
      <c r="N34" s="47">
        <f>AX30</f>
        <v>5.1809824779736578E-3</v>
      </c>
      <c r="O34" s="47">
        <f>BB30</f>
        <v>5.4159219851664924E-3</v>
      </c>
      <c r="P34" s="47">
        <f>BF30</f>
        <v>5.5979706541772868E-3</v>
      </c>
      <c r="Q34" s="47">
        <f>BJ30</f>
        <v>5.599390726729608E-3</v>
      </c>
      <c r="R34" s="47">
        <f>BN30</f>
        <v>5.5763221569908525E-3</v>
      </c>
      <c r="S34" s="47">
        <f>BR30</f>
        <v>5.5540705513679213E-3</v>
      </c>
      <c r="T34" s="47">
        <f>BV30</f>
        <v>5.7331485449074729E-3</v>
      </c>
      <c r="U34" s="47">
        <f>BZ30</f>
        <v>4.6599540598045849E-3</v>
      </c>
      <c r="V34" s="101">
        <f>CD30</f>
        <v>4.9099786925014812E-3</v>
      </c>
    </row>
    <row r="35" spans="1:39" x14ac:dyDescent="0.25">
      <c r="A35" s="52" t="s">
        <v>5</v>
      </c>
      <c r="B35" s="59">
        <f>E31</f>
        <v>0.10813424028625387</v>
      </c>
      <c r="C35" s="47">
        <f>J31</f>
        <v>0.12149168144369463</v>
      </c>
      <c r="D35" s="47">
        <f>N31</f>
        <v>0.12668027159782821</v>
      </c>
      <c r="E35" s="47">
        <f>R31</f>
        <v>0.13229804492583905</v>
      </c>
      <c r="F35" s="46"/>
      <c r="G35" s="60">
        <f>V31</f>
        <v>9.351132877884609E-2</v>
      </c>
      <c r="H35" s="55">
        <f>Z31</f>
        <v>0.11781316322737682</v>
      </c>
      <c r="I35" s="47">
        <v>0.12235778232210953</v>
      </c>
      <c r="J35" s="63">
        <v>0.20042887500181522</v>
      </c>
      <c r="K35" s="47">
        <f>AL31</f>
        <v>0.20585484384190378</v>
      </c>
      <c r="L35" s="47">
        <v>0.21291852332471398</v>
      </c>
      <c r="M35" s="71">
        <f>AT31</f>
        <v>0.22208621952689608</v>
      </c>
      <c r="N35" s="47">
        <f>AX31</f>
        <v>0.21870183406750754</v>
      </c>
      <c r="O35" s="47">
        <f>BB31</f>
        <v>0.22171881701296686</v>
      </c>
      <c r="P35" s="47">
        <f>BF31</f>
        <v>0.23104421619221516</v>
      </c>
      <c r="Q35" s="47">
        <f>BJ31</f>
        <v>0.22909069279024119</v>
      </c>
      <c r="R35" s="47">
        <f>BN31</f>
        <v>0.22610278827758934</v>
      </c>
      <c r="S35" s="47">
        <f>BR31</f>
        <v>0.21672244867432033</v>
      </c>
      <c r="T35" s="47">
        <f>BV31</f>
        <v>0.2190530838453249</v>
      </c>
      <c r="U35" s="47">
        <f>BZ31</f>
        <v>0.20951657808149834</v>
      </c>
      <c r="V35" s="101">
        <f>CD31</f>
        <v>0.21751756566614669</v>
      </c>
    </row>
    <row r="36" spans="1:39" ht="15.75" thickBot="1" x14ac:dyDescent="0.3">
      <c r="A36" s="53" t="s">
        <v>22</v>
      </c>
      <c r="B36" s="61">
        <f>E28</f>
        <v>3.5108754335544674E-2</v>
      </c>
      <c r="C36" s="49">
        <f>J28</f>
        <v>3.6616033028069157E-2</v>
      </c>
      <c r="D36" s="49">
        <f>N28</f>
        <v>3.4070188349252864E-2</v>
      </c>
      <c r="E36" s="49">
        <f>R28</f>
        <v>3.3144857352366032E-2</v>
      </c>
      <c r="F36" s="50"/>
      <c r="G36" s="62">
        <f>V28</f>
        <v>2.1265570109705825E-2</v>
      </c>
      <c r="H36" s="56">
        <f>Z28</f>
        <v>2.6141736314241538E-2</v>
      </c>
      <c r="I36" s="49">
        <v>2.714226111600667E-2</v>
      </c>
      <c r="J36" s="64">
        <v>1.1826532031996642E-2</v>
      </c>
      <c r="K36" s="49">
        <f>AL28</f>
        <v>1.2250790512325362E-2</v>
      </c>
      <c r="L36" s="49">
        <v>1.2213955050392838E-2</v>
      </c>
      <c r="M36" s="49">
        <f>AT28</f>
        <v>1.1746138489258774E-2</v>
      </c>
      <c r="N36" s="49">
        <f>AX28</f>
        <v>1.05012303057903E-2</v>
      </c>
      <c r="O36" s="49">
        <f>BB28</f>
        <v>1.0805575693883669E-2</v>
      </c>
      <c r="P36" s="49">
        <f>BF28</f>
        <v>1.1243472612628456E-2</v>
      </c>
      <c r="Q36" s="49">
        <f>BJ28</f>
        <v>1.1140414624036105E-2</v>
      </c>
      <c r="R36" s="49">
        <f>BN28</f>
        <v>1.0992893674336177E-2</v>
      </c>
      <c r="S36" s="49">
        <f>BR28</f>
        <v>1.0674650759237283E-2</v>
      </c>
      <c r="T36" s="49">
        <f>BV28</f>
        <v>1.0923001020218578E-2</v>
      </c>
      <c r="U36" s="49">
        <f>BZ28</f>
        <v>9.7098104029907616E-3</v>
      </c>
      <c r="V36" s="102">
        <f>CD28</f>
        <v>1.026785198881624E-2</v>
      </c>
    </row>
    <row r="37" spans="1:39" ht="15.75" thickBot="1" x14ac:dyDescent="0.3">
      <c r="V37" s="89"/>
    </row>
    <row r="38" spans="1:39" ht="66.75" x14ac:dyDescent="0.25">
      <c r="A38" s="51" t="s">
        <v>35</v>
      </c>
      <c r="B38" s="57" t="str">
        <f>B33</f>
        <v>Stand 28.5.2014</v>
      </c>
      <c r="C38" s="48" t="str">
        <f t="shared" ref="C38:Q38" si="4">C33</f>
        <v>Stand 9.7.2015</v>
      </c>
      <c r="D38" s="48" t="str">
        <f t="shared" si="4"/>
        <v>Stand 1.9.2015</v>
      </c>
      <c r="E38" s="48" t="str">
        <f t="shared" si="4"/>
        <v>Stand 19.10.2015</v>
      </c>
      <c r="F38" s="48">
        <f t="shared" si="4"/>
        <v>0</v>
      </c>
      <c r="G38" s="58" t="str">
        <f t="shared" si="4"/>
        <v>Stand 16.11.2015</v>
      </c>
      <c r="H38" s="54" t="str">
        <f t="shared" si="4"/>
        <v>Stand 03.03.2016</v>
      </c>
      <c r="I38" s="54" t="str">
        <f t="shared" si="4"/>
        <v>Stand 31.03.2016</v>
      </c>
      <c r="J38" s="54" t="str">
        <f t="shared" si="4"/>
        <v>Stand 18.04.2016</v>
      </c>
      <c r="K38" s="54" t="str">
        <f t="shared" si="4"/>
        <v>Stand 29.04.2016</v>
      </c>
      <c r="L38" s="54" t="str">
        <f t="shared" si="4"/>
        <v>Stand 31.5.2016</v>
      </c>
      <c r="M38" s="54" t="str">
        <f t="shared" si="4"/>
        <v>Stand 30.06.2016</v>
      </c>
      <c r="N38" s="54" t="str">
        <f t="shared" si="4"/>
        <v>Stand 1.08.2016</v>
      </c>
      <c r="O38" s="54" t="str">
        <f t="shared" si="4"/>
        <v>Stand 25.08.2016</v>
      </c>
      <c r="P38" s="54" t="str">
        <f t="shared" si="4"/>
        <v>Stand 03.10.2016</v>
      </c>
      <c r="Q38" s="54" t="str">
        <f t="shared" si="4"/>
        <v>Stand 25.10.2016</v>
      </c>
      <c r="R38" s="54" t="str">
        <f t="shared" ref="R38:S38" si="5">R33</f>
        <v>Stand 30.11.2016</v>
      </c>
      <c r="S38" s="54" t="str">
        <f t="shared" si="5"/>
        <v>Stand 30.12.2016</v>
      </c>
      <c r="T38" s="54" t="str">
        <f t="shared" ref="T38:U38" si="6">T33</f>
        <v>Stand 02.02.2017</v>
      </c>
      <c r="U38" s="54" t="str">
        <f t="shared" si="6"/>
        <v>Stand 27.02.2017</v>
      </c>
      <c r="V38" s="103" t="str">
        <f t="shared" ref="V38" si="7">V33</f>
        <v>Stand 30.03.2017</v>
      </c>
    </row>
    <row r="39" spans="1:39" x14ac:dyDescent="0.25">
      <c r="A39" s="52" t="s">
        <v>36</v>
      </c>
      <c r="B39" s="59">
        <f>1-B34</f>
        <v>0.97827136828904482</v>
      </c>
      <c r="C39" s="47">
        <f t="shared" ref="C39:I39" si="8">1-C34</f>
        <v>0.98009876433579657</v>
      </c>
      <c r="D39" s="47">
        <f t="shared" si="8"/>
        <v>0.98429442772766729</v>
      </c>
      <c r="E39" s="47">
        <f t="shared" si="8"/>
        <v>0.9867596784434246</v>
      </c>
      <c r="F39" s="46">
        <f t="shared" si="8"/>
        <v>1</v>
      </c>
      <c r="G39" s="60">
        <f t="shared" si="8"/>
        <v>0.99327571446223373</v>
      </c>
      <c r="H39" s="55">
        <f t="shared" si="8"/>
        <v>0.99283871918971411</v>
      </c>
      <c r="I39" s="47">
        <f t="shared" si="8"/>
        <v>0.99275441555810895</v>
      </c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107"/>
    </row>
    <row r="40" spans="1:39" x14ac:dyDescent="0.25">
      <c r="A40" s="52" t="s">
        <v>39</v>
      </c>
      <c r="B40" s="59">
        <f>1-B35</f>
        <v>0.89186575971374615</v>
      </c>
      <c r="C40" s="47">
        <f t="shared" ref="C40:I40" si="9">1-C35</f>
        <v>0.8785083185563054</v>
      </c>
      <c r="D40" s="47">
        <f t="shared" si="9"/>
        <v>0.87331972840217176</v>
      </c>
      <c r="E40" s="47">
        <f t="shared" si="9"/>
        <v>0.86770195507416092</v>
      </c>
      <c r="F40" s="46">
        <f t="shared" si="9"/>
        <v>1</v>
      </c>
      <c r="G40" s="60">
        <f t="shared" si="9"/>
        <v>0.90648867122115395</v>
      </c>
      <c r="H40" s="55">
        <f t="shared" si="9"/>
        <v>0.88218683677262322</v>
      </c>
      <c r="I40" s="47">
        <f t="shared" si="9"/>
        <v>0.87764221767789041</v>
      </c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107"/>
    </row>
    <row r="41" spans="1:39" x14ac:dyDescent="0.25">
      <c r="A41" s="52" t="s">
        <v>37</v>
      </c>
      <c r="B41" s="59"/>
      <c r="C41" s="47"/>
      <c r="D41" s="47"/>
      <c r="E41" s="47"/>
      <c r="F41" s="46"/>
      <c r="G41" s="60"/>
      <c r="H41" s="55"/>
      <c r="I41" s="47"/>
      <c r="J41" s="63">
        <f t="shared" ref="J41:Q41" si="10">1-J34</f>
        <v>0.99272422155395934</v>
      </c>
      <c r="K41" s="47">
        <f t="shared" si="10"/>
        <v>0.99243525135991251</v>
      </c>
      <c r="L41" s="47">
        <f t="shared" si="10"/>
        <v>0.99269915713419321</v>
      </c>
      <c r="M41" s="47">
        <f t="shared" si="10"/>
        <v>0.9935458719721888</v>
      </c>
      <c r="N41" s="47">
        <f t="shared" si="10"/>
        <v>0.99481901752202639</v>
      </c>
      <c r="O41" s="47">
        <f t="shared" si="10"/>
        <v>0.99458407801483351</v>
      </c>
      <c r="P41" s="47">
        <f t="shared" si="10"/>
        <v>0.99440202934582267</v>
      </c>
      <c r="Q41" s="47">
        <f t="shared" si="10"/>
        <v>0.99440060927327034</v>
      </c>
      <c r="R41" s="47">
        <f t="shared" ref="R41:S41" si="11">1-R34</f>
        <v>0.99442367784300911</v>
      </c>
      <c r="S41" s="47">
        <f t="shared" si="11"/>
        <v>0.99444592944863208</v>
      </c>
      <c r="T41" s="47">
        <f t="shared" ref="T41:U41" si="12">1-T34</f>
        <v>0.99426685145509253</v>
      </c>
      <c r="U41" s="47">
        <f t="shared" si="12"/>
        <v>0.99534004594019543</v>
      </c>
      <c r="V41" s="101">
        <f t="shared" ref="V41" si="13">1-V34</f>
        <v>0.99509002130749857</v>
      </c>
    </row>
    <row r="42" spans="1:39" x14ac:dyDescent="0.25">
      <c r="A42" s="52" t="s">
        <v>38</v>
      </c>
      <c r="B42" s="59"/>
      <c r="C42" s="47"/>
      <c r="D42" s="47"/>
      <c r="E42" s="47"/>
      <c r="F42" s="46"/>
      <c r="G42" s="60"/>
      <c r="H42" s="55"/>
      <c r="I42" s="47"/>
      <c r="J42" s="63">
        <f t="shared" ref="J42:Q42" si="14">1-J35</f>
        <v>0.79957112499818472</v>
      </c>
      <c r="K42" s="47">
        <f t="shared" si="14"/>
        <v>0.79414515615809622</v>
      </c>
      <c r="L42" s="47">
        <f t="shared" si="14"/>
        <v>0.78708147667528605</v>
      </c>
      <c r="M42" s="71">
        <f t="shared" si="14"/>
        <v>0.77791378047310389</v>
      </c>
      <c r="N42" s="47">
        <f t="shared" si="14"/>
        <v>0.78129816593249246</v>
      </c>
      <c r="O42" s="47">
        <f t="shared" si="14"/>
        <v>0.77828118298703308</v>
      </c>
      <c r="P42" s="47">
        <f t="shared" si="14"/>
        <v>0.76895578380778484</v>
      </c>
      <c r="Q42" s="47">
        <f t="shared" si="14"/>
        <v>0.77090930720975881</v>
      </c>
      <c r="R42" s="47">
        <f t="shared" ref="R42:S42" si="15">1-R35</f>
        <v>0.77389721172241066</v>
      </c>
      <c r="S42" s="47">
        <f t="shared" si="15"/>
        <v>0.78327755132567967</v>
      </c>
      <c r="T42" s="47">
        <f t="shared" ref="T42:U42" si="16">1-T35</f>
        <v>0.78094691615467515</v>
      </c>
      <c r="U42" s="47">
        <f t="shared" si="16"/>
        <v>0.79048342191850163</v>
      </c>
      <c r="V42" s="101">
        <f t="shared" ref="V42" si="17">1-V35</f>
        <v>0.78248243433385334</v>
      </c>
    </row>
    <row r="43" spans="1:39" ht="15.75" thickBot="1" x14ac:dyDescent="0.3">
      <c r="A43" s="53" t="s">
        <v>22</v>
      </c>
      <c r="B43" s="74">
        <f>1-B36</f>
        <v>0.96489124566445528</v>
      </c>
      <c r="C43" s="75">
        <f t="shared" ref="C43:Q43" si="18">1-C36</f>
        <v>0.96338396697193085</v>
      </c>
      <c r="D43" s="75">
        <f t="shared" si="18"/>
        <v>0.96592981165074709</v>
      </c>
      <c r="E43" s="75">
        <f t="shared" si="18"/>
        <v>0.96685514264763395</v>
      </c>
      <c r="F43" s="76">
        <f t="shared" si="18"/>
        <v>1</v>
      </c>
      <c r="G43" s="77">
        <f t="shared" si="18"/>
        <v>0.97873442989029413</v>
      </c>
      <c r="H43" s="78">
        <f t="shared" si="18"/>
        <v>0.97385826368575845</v>
      </c>
      <c r="I43" s="75">
        <f t="shared" si="18"/>
        <v>0.97285773888399329</v>
      </c>
      <c r="J43" s="79">
        <f t="shared" si="18"/>
        <v>0.98817346796800332</v>
      </c>
      <c r="K43" s="75">
        <f t="shared" si="18"/>
        <v>0.98774920948767464</v>
      </c>
      <c r="L43" s="75">
        <f t="shared" si="18"/>
        <v>0.9877860449496072</v>
      </c>
      <c r="M43" s="75">
        <f t="shared" si="18"/>
        <v>0.98825386151074124</v>
      </c>
      <c r="N43" s="75">
        <f t="shared" si="18"/>
        <v>0.98949876969420969</v>
      </c>
      <c r="O43" s="75">
        <f t="shared" si="18"/>
        <v>0.98919442430611637</v>
      </c>
      <c r="P43" s="75">
        <f t="shared" si="18"/>
        <v>0.98875652738737152</v>
      </c>
      <c r="Q43" s="75">
        <f t="shared" si="18"/>
        <v>0.98885958537596386</v>
      </c>
      <c r="R43" s="75">
        <f t="shared" ref="R43:S43" si="19">1-R36</f>
        <v>0.9890071063256638</v>
      </c>
      <c r="S43" s="75">
        <f t="shared" si="19"/>
        <v>0.98932534924076276</v>
      </c>
      <c r="T43" s="75">
        <f t="shared" ref="T43:U43" si="20">1-T36</f>
        <v>0.98907699897978141</v>
      </c>
      <c r="U43" s="75">
        <f t="shared" si="20"/>
        <v>0.99029018959700921</v>
      </c>
      <c r="V43" s="108">
        <f t="shared" ref="V43" si="21">1-V36</f>
        <v>0.98973214801118381</v>
      </c>
    </row>
    <row r="44" spans="1:39" x14ac:dyDescent="0.25">
      <c r="A44" s="80" t="s">
        <v>40</v>
      </c>
      <c r="Q44" s="81">
        <f>BG30</f>
        <v>8548336</v>
      </c>
      <c r="R44" s="81">
        <f>BK30</f>
        <v>8546271</v>
      </c>
      <c r="S44" s="81">
        <f>BO30</f>
        <v>8560470</v>
      </c>
      <c r="T44" s="81">
        <f>BS30</f>
        <v>8547213</v>
      </c>
      <c r="U44" s="81">
        <f>BW30</f>
        <v>8559368</v>
      </c>
      <c r="V44" s="81">
        <f>CA30</f>
        <v>8570174</v>
      </c>
    </row>
    <row r="45" spans="1:39" x14ac:dyDescent="0.25">
      <c r="A45" s="80" t="s">
        <v>41</v>
      </c>
      <c r="Q45" s="81">
        <f>BG31</f>
        <v>168483</v>
      </c>
      <c r="R45" s="81">
        <f>BK31</f>
        <v>167476</v>
      </c>
      <c r="S45" s="81">
        <f>BO31</f>
        <v>167565</v>
      </c>
      <c r="T45" s="81">
        <f>BS31</f>
        <v>167403</v>
      </c>
      <c r="U45" s="81">
        <f>BW31</f>
        <v>171776</v>
      </c>
      <c r="V45" s="81">
        <f>CA31</f>
        <v>174064</v>
      </c>
    </row>
    <row r="47" spans="1:39" x14ac:dyDescent="0.25">
      <c r="A47" t="s">
        <v>48</v>
      </c>
      <c r="J47" t="str">
        <f>J38</f>
        <v>Stand 18.04.2016</v>
      </c>
      <c r="K47" s="89" t="str">
        <f t="shared" ref="K47:V47" si="22">K38</f>
        <v>Stand 29.04.2016</v>
      </c>
      <c r="L47" s="89" t="str">
        <f t="shared" si="22"/>
        <v>Stand 31.5.2016</v>
      </c>
      <c r="M47" s="89" t="str">
        <f t="shared" si="22"/>
        <v>Stand 30.06.2016</v>
      </c>
      <c r="N47" s="89" t="str">
        <f t="shared" si="22"/>
        <v>Stand 1.08.2016</v>
      </c>
      <c r="O47" s="89" t="str">
        <f t="shared" si="22"/>
        <v>Stand 25.08.2016</v>
      </c>
      <c r="P47" s="89" t="str">
        <f t="shared" si="22"/>
        <v>Stand 03.10.2016</v>
      </c>
      <c r="Q47" s="89" t="str">
        <f t="shared" si="22"/>
        <v>Stand 25.10.2016</v>
      </c>
      <c r="R47" s="89" t="str">
        <f t="shared" si="22"/>
        <v>Stand 30.11.2016</v>
      </c>
      <c r="S47" s="89" t="str">
        <f t="shared" si="22"/>
        <v>Stand 30.12.2016</v>
      </c>
      <c r="T47" s="89" t="str">
        <f t="shared" si="22"/>
        <v>Stand 02.02.2017</v>
      </c>
      <c r="U47" s="89" t="str">
        <f t="shared" si="22"/>
        <v>Stand 27.02.2017</v>
      </c>
      <c r="V47" s="89" t="str">
        <f t="shared" si="22"/>
        <v>Stand 30.03.2017</v>
      </c>
    </row>
    <row r="48" spans="1:39" x14ac:dyDescent="0.25">
      <c r="I48" t="s">
        <v>3</v>
      </c>
      <c r="J48" s="88">
        <f>J41</f>
        <v>0.99272422155395934</v>
      </c>
      <c r="K48" s="88">
        <f t="shared" ref="K48:V48" si="23">K41</f>
        <v>0.99243525135991251</v>
      </c>
      <c r="L48" s="88">
        <f t="shared" si="23"/>
        <v>0.99269915713419321</v>
      </c>
      <c r="M48" s="88">
        <f t="shared" si="23"/>
        <v>0.9935458719721888</v>
      </c>
      <c r="N48" s="88">
        <f t="shared" si="23"/>
        <v>0.99481901752202639</v>
      </c>
      <c r="O48" s="88">
        <f t="shared" si="23"/>
        <v>0.99458407801483351</v>
      </c>
      <c r="P48" s="88">
        <f t="shared" si="23"/>
        <v>0.99440202934582267</v>
      </c>
      <c r="Q48" s="88">
        <f t="shared" si="23"/>
        <v>0.99440060927327034</v>
      </c>
      <c r="R48" s="88">
        <f t="shared" si="23"/>
        <v>0.99442367784300911</v>
      </c>
      <c r="S48" s="88">
        <f t="shared" si="23"/>
        <v>0.99444592944863208</v>
      </c>
      <c r="T48" s="88">
        <f t="shared" si="23"/>
        <v>0.99426685145509253</v>
      </c>
      <c r="U48" s="88">
        <f t="shared" si="23"/>
        <v>0.99534004594019543</v>
      </c>
      <c r="V48" s="88">
        <f t="shared" si="23"/>
        <v>0.99509002130749857</v>
      </c>
    </row>
    <row r="49" spans="9:22" x14ac:dyDescent="0.25">
      <c r="I49" t="s">
        <v>5</v>
      </c>
      <c r="J49" s="88">
        <f t="shared" ref="J49:V49" si="24">J42</f>
        <v>0.79957112499818472</v>
      </c>
      <c r="K49" s="88">
        <f t="shared" si="24"/>
        <v>0.79414515615809622</v>
      </c>
      <c r="L49" s="88">
        <f t="shared" si="24"/>
        <v>0.78708147667528605</v>
      </c>
      <c r="M49" s="88">
        <f t="shared" si="24"/>
        <v>0.77791378047310389</v>
      </c>
      <c r="N49" s="88">
        <f t="shared" si="24"/>
        <v>0.78129816593249246</v>
      </c>
      <c r="O49" s="88">
        <f t="shared" si="24"/>
        <v>0.77828118298703308</v>
      </c>
      <c r="P49" s="88">
        <f t="shared" si="24"/>
        <v>0.76895578380778484</v>
      </c>
      <c r="Q49" s="88">
        <f t="shared" si="24"/>
        <v>0.77090930720975881</v>
      </c>
      <c r="R49" s="88">
        <f t="shared" si="24"/>
        <v>0.77389721172241066</v>
      </c>
      <c r="S49" s="88">
        <f t="shared" si="24"/>
        <v>0.78327755132567967</v>
      </c>
      <c r="T49" s="88">
        <f t="shared" si="24"/>
        <v>0.78094691615467515</v>
      </c>
      <c r="U49" s="88">
        <f t="shared" si="24"/>
        <v>0.79048342191850163</v>
      </c>
      <c r="V49" s="88">
        <f t="shared" si="24"/>
        <v>0.78248243433385334</v>
      </c>
    </row>
    <row r="50" spans="9:22" x14ac:dyDescent="0.25">
      <c r="I50" t="s">
        <v>22</v>
      </c>
      <c r="J50" s="88">
        <f t="shared" ref="J50:V50" si="25">J43</f>
        <v>0.98817346796800332</v>
      </c>
      <c r="K50" s="88">
        <f t="shared" si="25"/>
        <v>0.98774920948767464</v>
      </c>
      <c r="L50" s="88">
        <f t="shared" si="25"/>
        <v>0.9877860449496072</v>
      </c>
      <c r="M50" s="88">
        <f t="shared" si="25"/>
        <v>0.98825386151074124</v>
      </c>
      <c r="N50" s="88">
        <f t="shared" si="25"/>
        <v>0.98949876969420969</v>
      </c>
      <c r="O50" s="88">
        <f t="shared" si="25"/>
        <v>0.98919442430611637</v>
      </c>
      <c r="P50" s="88">
        <f t="shared" si="25"/>
        <v>0.98875652738737152</v>
      </c>
      <c r="Q50" s="88">
        <f t="shared" si="25"/>
        <v>0.98885958537596386</v>
      </c>
      <c r="R50" s="88">
        <f t="shared" si="25"/>
        <v>0.9890071063256638</v>
      </c>
      <c r="S50" s="88">
        <f t="shared" si="25"/>
        <v>0.98932534924076276</v>
      </c>
      <c r="T50" s="88">
        <f t="shared" si="25"/>
        <v>0.98907699897978141</v>
      </c>
      <c r="U50" s="88">
        <f t="shared" si="25"/>
        <v>0.99029018959700921</v>
      </c>
      <c r="V50" s="88">
        <f t="shared" si="25"/>
        <v>0.98973214801118381</v>
      </c>
    </row>
  </sheetData>
  <mergeCells count="60">
    <mergeCell ref="BW3:BZ3"/>
    <mergeCell ref="BW4:BX4"/>
    <mergeCell ref="BY4:BZ4"/>
    <mergeCell ref="CA3:CD3"/>
    <mergeCell ref="CA4:CB4"/>
    <mergeCell ref="CC4:CD4"/>
    <mergeCell ref="AY3:BB3"/>
    <mergeCell ref="AY4:AZ4"/>
    <mergeCell ref="BS3:BV3"/>
    <mergeCell ref="BS4:BT4"/>
    <mergeCell ref="BU4:BV4"/>
    <mergeCell ref="BK3:BN3"/>
    <mergeCell ref="BK4:BL4"/>
    <mergeCell ref="BM4:BN4"/>
    <mergeCell ref="BO3:BR3"/>
    <mergeCell ref="BO4:BP4"/>
    <mergeCell ref="BQ4:BR4"/>
    <mergeCell ref="AO4:AP4"/>
    <mergeCell ref="Q4:R4"/>
    <mergeCell ref="O3:R3"/>
    <mergeCell ref="AE4:AF4"/>
    <mergeCell ref="AG4:AH4"/>
    <mergeCell ref="AA3:AD3"/>
    <mergeCell ref="AA4:AB4"/>
    <mergeCell ref="Y4:Z4"/>
    <mergeCell ref="AE3:AH3"/>
    <mergeCell ref="W3:Z3"/>
    <mergeCell ref="W4:X4"/>
    <mergeCell ref="AI3:AL3"/>
    <mergeCell ref="AI4:AJ4"/>
    <mergeCell ref="AK4:AL4"/>
    <mergeCell ref="B3:E3"/>
    <mergeCell ref="B4:C4"/>
    <mergeCell ref="D4:E4"/>
    <mergeCell ref="S3:V3"/>
    <mergeCell ref="S4:T4"/>
    <mergeCell ref="U4:V4"/>
    <mergeCell ref="K3:N3"/>
    <mergeCell ref="K4:L4"/>
    <mergeCell ref="M4:N4"/>
    <mergeCell ref="G4:H4"/>
    <mergeCell ref="I4:J4"/>
    <mergeCell ref="G3:J3"/>
    <mergeCell ref="O4:P4"/>
    <mergeCell ref="AC4:AD4"/>
    <mergeCell ref="AQ3:AT3"/>
    <mergeCell ref="AQ4:AR4"/>
    <mergeCell ref="AS4:AT4"/>
    <mergeCell ref="BG3:BJ3"/>
    <mergeCell ref="BG4:BH4"/>
    <mergeCell ref="BI4:BJ4"/>
    <mergeCell ref="AU3:AX3"/>
    <mergeCell ref="AU4:AV4"/>
    <mergeCell ref="AW4:AX4"/>
    <mergeCell ref="BA4:BB4"/>
    <mergeCell ref="BC3:BF3"/>
    <mergeCell ref="BC4:BD4"/>
    <mergeCell ref="BE4:BF4"/>
    <mergeCell ref="AM3:AP3"/>
    <mergeCell ref="AM4:AN4"/>
  </mergeCells>
  <pageMargins left="0.7" right="0.7" top="0.78740157499999996" bottom="0.78740157499999996" header="0.3" footer="0.3"/>
  <pageSetup paperSize="9" orientation="portrait" verticalDpi="598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B31E95E3961048B1171F0D1FE5C024" ma:contentTypeVersion="" ma:contentTypeDescription="Ein neues Dokument erstellen." ma:contentTypeScope="" ma:versionID="c5a197fed7a4f6fc8e580da42674fad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b5d665fb7f3700c23109c90d0997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E9124E-3B98-4745-87C5-80BC3412FAE1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0A56A63-DC0E-4C6F-9D44-1B616EB78D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705E36-E2CA-435B-802D-D6011B254B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Grafik</vt:lpstr>
      <vt:lpstr>Daten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Stockinger Georg</dc:creator>
  <cp:lastModifiedBy>Wolfgang Scherer</cp:lastModifiedBy>
  <dcterms:created xsi:type="dcterms:W3CDTF">2015-07-10T08:12:08Z</dcterms:created>
  <dcterms:modified xsi:type="dcterms:W3CDTF">2017-05-10T09:15:04Z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0x01010088B31E95E3961048B1171F0D1FE5C024</vt:lpwstr>
  </property>
</Properties>
</file>